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belanger/Library/CloudStorage/GoogleDrive-mbelanger@crdbsl.org/Disques partagés/Environnement/Bioalimentaire/Entente sectorielle développement bioalimentaire (ESDB)/Analyse de projet ESDB/Documents Évaluation projet ESDB/ESDB24-26/Volet 2/"/>
    </mc:Choice>
  </mc:AlternateContent>
  <xr:revisionPtr revIDLastSave="0" documentId="8_{AC2C890E-1A1C-A642-BDBE-268961858A78}" xr6:coauthVersionLast="47" xr6:coauthVersionMax="47" xr10:uidLastSave="{00000000-0000-0000-0000-000000000000}"/>
  <workbookProtection workbookAlgorithmName="SHA-512" workbookHashValue="BIb1KAqISbJRW2t7gTC1NuGHDrkaSAkDblDGMX3leU4/T42VpGi9nd/jcVFLg5r49BeV90Nm54JPdTgCwA4/nA==" workbookSaltValue="+GnMCUpn34ZgfM7Cktgyfg==" workbookSpinCount="100000" lockStructure="1"/>
  <bookViews>
    <workbookView xWindow="0" yWindow="500" windowWidth="28800" windowHeight="15520" xr2:uid="{60AC5A7E-884F-43BC-AFCB-0D73E85CFD34}"/>
  </bookViews>
  <sheets>
    <sheet name="Instructions" sheetId="4" r:id="rId1"/>
    <sheet name="Coût Structure de financement" sheetId="1" r:id="rId2"/>
    <sheet name="Liste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2" i="1" l="1"/>
  <c r="G97" i="1"/>
  <c r="K91" i="1"/>
  <c r="H91" i="1"/>
  <c r="K90" i="1" l="1"/>
  <c r="J90" i="1"/>
  <c r="I90" i="1"/>
  <c r="H90" i="1"/>
  <c r="I91" i="1"/>
  <c r="L90" i="1"/>
  <c r="L89" i="1"/>
  <c r="K89" i="1"/>
  <c r="J89" i="1"/>
  <c r="I89" i="1"/>
  <c r="H89" i="1"/>
  <c r="G89" i="1" s="1"/>
  <c r="A88" i="1" s="1"/>
  <c r="G87" i="1"/>
  <c r="K70" i="1"/>
  <c r="J70" i="1"/>
  <c r="I70" i="1"/>
  <c r="H70" i="1"/>
  <c r="L69" i="1"/>
  <c r="L68" i="1"/>
  <c r="L67" i="1"/>
  <c r="L66" i="1"/>
  <c r="L65" i="1"/>
  <c r="K62" i="1"/>
  <c r="J62" i="1"/>
  <c r="I62" i="1"/>
  <c r="H62" i="1"/>
  <c r="L61" i="1"/>
  <c r="L60" i="1"/>
  <c r="L59" i="1"/>
  <c r="L58" i="1"/>
  <c r="K56" i="1"/>
  <c r="J56" i="1"/>
  <c r="I56" i="1"/>
  <c r="H56" i="1"/>
  <c r="L55" i="1"/>
  <c r="L54" i="1"/>
  <c r="L53" i="1"/>
  <c r="L52" i="1"/>
  <c r="L51" i="1"/>
  <c r="H50" i="1"/>
  <c r="L50" i="1" s="1"/>
  <c r="K47" i="1"/>
  <c r="J47" i="1"/>
  <c r="I47" i="1"/>
  <c r="H47" i="1"/>
  <c r="L46" i="1"/>
  <c r="L45" i="1"/>
  <c r="L44" i="1"/>
  <c r="L43" i="1"/>
  <c r="L42" i="1"/>
  <c r="H41" i="1"/>
  <c r="J41" i="1" s="1"/>
  <c r="L41" i="1" s="1"/>
  <c r="K38" i="1"/>
  <c r="J38" i="1"/>
  <c r="I38" i="1"/>
  <c r="H37" i="1"/>
  <c r="L37" i="1" s="1"/>
  <c r="H36" i="1"/>
  <c r="L36" i="1" s="1"/>
  <c r="H35" i="1"/>
  <c r="L35" i="1" s="1"/>
  <c r="H34" i="1"/>
  <c r="L34" i="1" s="1"/>
  <c r="H33" i="1"/>
  <c r="L33" i="1" s="1"/>
  <c r="H32" i="1"/>
  <c r="L32" i="1" s="1"/>
  <c r="H31" i="1"/>
  <c r="L31" i="1" s="1"/>
  <c r="H30" i="1"/>
  <c r="L30" i="1" s="1"/>
  <c r="H29" i="1"/>
  <c r="L29" i="1" s="1"/>
  <c r="H28" i="1"/>
  <c r="L28" i="1" s="1"/>
  <c r="H27" i="1"/>
  <c r="L27" i="1" s="1"/>
  <c r="H26" i="1"/>
  <c r="L26" i="1" s="1"/>
  <c r="H25" i="1"/>
  <c r="L25" i="1" s="1"/>
  <c r="H24" i="1"/>
  <c r="H23" i="1"/>
  <c r="L23" i="1" s="1"/>
  <c r="K19" i="1"/>
  <c r="J19" i="1"/>
  <c r="I19" i="1"/>
  <c r="H19" i="1"/>
  <c r="L18" i="1"/>
  <c r="L17" i="1"/>
  <c r="L16" i="1"/>
  <c r="L15" i="1"/>
  <c r="L14" i="1"/>
  <c r="H6" i="1"/>
  <c r="L56" i="1" l="1"/>
  <c r="L19" i="1"/>
  <c r="L47" i="1"/>
  <c r="L62" i="1"/>
  <c r="H38" i="1"/>
  <c r="L70" i="1"/>
  <c r="L24" i="1"/>
  <c r="L38" i="1" s="1"/>
  <c r="H74" i="1" s="1"/>
  <c r="M74" i="1" s="1"/>
</calcChain>
</file>

<file path=xl/sharedStrings.xml><?xml version="1.0" encoding="utf-8"?>
<sst xmlns="http://schemas.openxmlformats.org/spreadsheetml/2006/main" count="158" uniqueCount="115">
  <si>
    <t xml:space="preserve">Titre du projet   </t>
  </si>
  <si>
    <t>Type de demandeur</t>
  </si>
  <si>
    <t>Durée du projet</t>
  </si>
  <si>
    <t>Clientèle</t>
  </si>
  <si>
    <t>Municipalité</t>
  </si>
  <si>
    <t>Regroupement de municipalités</t>
  </si>
  <si>
    <t>MRC</t>
  </si>
  <si>
    <t>Structures de concertation territoriale</t>
  </si>
  <si>
    <t>(À sélectionner)</t>
  </si>
  <si>
    <t>Type de projet</t>
  </si>
  <si>
    <t>Plan de développement de la zone agricole (PDZA)</t>
  </si>
  <si>
    <t>Plan de développement d'une communauté nourricière (PDCN)</t>
  </si>
  <si>
    <t>Planification stratégique sectorielle</t>
  </si>
  <si>
    <t>Taux maximum d’aide financière admissible</t>
  </si>
  <si>
    <r>
      <t xml:space="preserve">Montant minimum d’aide admissible 
</t>
    </r>
    <r>
      <rPr>
        <sz val="8"/>
        <rFont val="Arial"/>
        <family val="2"/>
      </rPr>
      <t>(incluant les frais d’administration)</t>
    </r>
  </si>
  <si>
    <r>
      <t xml:space="preserve">Montant maximum d’aide admissible
</t>
    </r>
    <r>
      <rPr>
        <sz val="8"/>
        <rFont val="Arial"/>
        <family val="2"/>
      </rPr>
      <t>(incluant les frais d’administration)</t>
    </r>
  </si>
  <si>
    <t>5 000 $ / projet</t>
  </si>
  <si>
    <t>Montant maximum d’aide admissible</t>
  </si>
  <si>
    <t>Nom du demandeur</t>
  </si>
  <si>
    <t>Fonds de soutien au développement bioalimentaire du Bas-Saint-Laurent</t>
  </si>
  <si>
    <t>Coût et structure de financement - Volet 2 : Appel à projets pour le développement territorial et sectoriel</t>
  </si>
  <si>
    <r>
      <t>SECTION</t>
    </r>
    <r>
      <rPr>
        <b/>
        <sz val="11"/>
        <rFont val="Arial"/>
        <family val="2"/>
      </rPr>
      <t xml:space="preserve"> 1</t>
    </r>
    <r>
      <rPr>
        <b/>
        <sz val="11"/>
        <color theme="1"/>
        <rFont val="Arial"/>
        <family val="2"/>
      </rPr>
      <t xml:space="preserve"> – DESCRIPTION DES COÛTS </t>
    </r>
    <r>
      <rPr>
        <b/>
        <sz val="11"/>
        <color rgb="FF265792"/>
        <rFont val="Arial"/>
        <family val="2"/>
      </rPr>
      <t>(OBLIGATOIRE – à remplir par le bénéficiaire)</t>
    </r>
  </si>
  <si>
    <t>Honoraires professionnels et contractuels</t>
  </si>
  <si>
    <t>Coût de la dépense admissible</t>
  </si>
  <si>
    <t>Contribution du demandeur 
ou de ses partenaires</t>
  </si>
  <si>
    <t>Autre contribution gouvernementale</t>
  </si>
  <si>
    <t>Aide financière 
demandée au programme</t>
  </si>
  <si>
    <t>Description des honoraires professionnels et contractuels (incluant les frais de déplacement et de séjour)</t>
  </si>
  <si>
    <t>En argent</t>
  </si>
  <si>
    <t>En nature</t>
  </si>
  <si>
    <t>Exemple : Firme ABC 35 000 $, 150 $ pour frais de déplacement et de repas</t>
  </si>
  <si>
    <t>Sans objet</t>
  </si>
  <si>
    <t>Sous-total des honoraires professionnels et contractuels</t>
  </si>
  <si>
    <t>Dépenses admissibles selon le texte de l'entente sectorielle</t>
  </si>
  <si>
    <t xml:space="preserve">Note : Le montant inscrit dans la colonne Coût de la dépense admissible doit être réparti dans les colonnes adjacentes, soit : Contribution du demandeur ou de ses partenaires, Autre contribution gouvernementale et Aide financière demandée au fonds de soutien. 
Ainsi, la somme des colonnes I, J, K et L doit égaler celle de la colonne H. </t>
  </si>
  <si>
    <t>Aide financière 
demandée au fonds de soutien</t>
  </si>
  <si>
    <t>Rémunération du personnel</t>
  </si>
  <si>
    <t>Contribution 
en argent</t>
  </si>
  <si>
    <t>Contribution 
en nature</t>
  </si>
  <si>
    <t>Salaire réel incluant les bonis, les avantages sociaux et les charges sociales</t>
  </si>
  <si>
    <t>Nom et organisme</t>
  </si>
  <si>
    <t>Taux horaire réel ($)</t>
  </si>
  <si>
    <t>Charges sociales (%)</t>
  </si>
  <si>
    <t>Heure-personne</t>
  </si>
  <si>
    <t>Exemple : John Fassett, Centre d’expertise ABC</t>
  </si>
  <si>
    <t>Agronome</t>
  </si>
  <si>
    <t>Sous-total de la rémunération du personnel</t>
  </si>
  <si>
    <t>Titre d’emploi</t>
  </si>
  <si>
    <t>Frais de déplacement et de séjour du demandeur et de ses partenaires</t>
  </si>
  <si>
    <t>Barèmes</t>
  </si>
  <si>
    <t>Aide financière 
demandée</t>
  </si>
  <si>
    <t>Frais de déplacement (lieu de départ et d’arrivée, distance, indemnité par km, etc.), d’hébergement et de restauration</t>
  </si>
  <si>
    <t>Exemple : 5 visites de ferme, 100 km par visite à 0,530 $/km et 5 dîners pour comité de suivi du projet à 16,40 $/dîner et 2 nuits à Montréal en haute saison à 219 $/nuit</t>
  </si>
  <si>
    <t>Sous-total des frais de déplacement et de séjour</t>
  </si>
  <si>
    <t>Achat de matériel et d’équipements neufs ou usagés (seulement pour les volets 2.1 et 2.2)</t>
  </si>
  <si>
    <t>Description du matériel ou de l’équipement acheté (maximum de 100 000 $ pour ces dépenses)</t>
  </si>
  <si>
    <t>Exemple : Achat, livraison et installation de 3 équipements de congélation à 60 000 $ chacun</t>
  </si>
  <si>
    <t>Sous-total des achats de matériel et d’équipements</t>
  </si>
  <si>
    <t>Sous-total des frais de location</t>
  </si>
  <si>
    <t xml:space="preserve">Autres frais et dépenses </t>
  </si>
  <si>
    <t>Sous-total des autres frais et dépenses</t>
  </si>
  <si>
    <t xml:space="preserve">Frais d’administration
</t>
  </si>
  <si>
    <t>Maximum des frais d’administration admissibles</t>
  </si>
  <si>
    <t>Montant des frais d’administration 
en contribution en nature</t>
  </si>
  <si>
    <t>Montant des frais d’administration
demandé</t>
  </si>
  <si>
    <t>Sont admissibles les frais d’administration sans excéder 15 % de l’aide financière.</t>
  </si>
  <si>
    <r>
      <t>Inscrire le montant demandé au programme dans la colonne </t>
    </r>
    <r>
      <rPr>
        <i/>
        <sz val="9"/>
        <rFont val="Arial"/>
        <family val="2"/>
      </rPr>
      <t>Montant des frais d’administration demandé</t>
    </r>
    <r>
      <rPr>
        <sz val="9"/>
        <rFont val="Arial"/>
        <family val="2"/>
      </rPr>
      <t xml:space="preserve">. Il est possible que le montant à indiquer soit inférieur au montant maximum admissible si le taux d’aide est déjà atteint. Les frais d’administration peuvent être une contribution en nature. </t>
    </r>
  </si>
  <si>
    <t>Dépenses non admissibles selon le texte du programme et qui sont essentielles à la réalisation du projet</t>
  </si>
  <si>
    <t>Coût de la dépense non admissible</t>
  </si>
  <si>
    <t>Sous-total des dépenses non admissibles</t>
  </si>
  <si>
    <t>Section de commentaires réservée au CRD</t>
  </si>
  <si>
    <t>Total du projet</t>
  </si>
  <si>
    <t>Total des dépenses admissibles</t>
  </si>
  <si>
    <t>Total des contributions 
en argent</t>
  </si>
  <si>
    <t>Total des contributions 
en nature</t>
  </si>
  <si>
    <t xml:space="preserve">Total des autres aides gouv. </t>
  </si>
  <si>
    <t>Total de l’aide financière 
demandée</t>
  </si>
  <si>
    <t>Total</t>
  </si>
  <si>
    <t xml:space="preserve">Montant minimum de contribution en argent nécessaire selon le montant d’aide financière demandé </t>
  </si>
  <si>
    <r>
      <rPr>
        <b/>
        <sz val="14"/>
        <rFont val="Calibri"/>
        <family val="2"/>
        <scheme val="minor"/>
      </rPr>
      <t>Conditions particulières </t>
    </r>
    <r>
      <rPr>
        <sz val="14"/>
        <rFont val="Calibri"/>
        <family val="2"/>
        <scheme val="minor"/>
      </rPr>
      <t>:</t>
    </r>
  </si>
  <si>
    <t xml:space="preserve">Total de chacune des colonnes (ligne 89) sur le total des dépenses admissibles (cellule H89) (%)  </t>
  </si>
  <si>
    <r>
      <t>SECTION</t>
    </r>
    <r>
      <rPr>
        <b/>
        <sz val="11"/>
        <rFont val="Arial"/>
        <family val="2"/>
      </rPr>
      <t xml:space="preserve"> 2</t>
    </r>
    <r>
      <rPr>
        <b/>
        <sz val="11"/>
        <color theme="1"/>
        <rFont val="Arial"/>
        <family val="2"/>
      </rPr>
      <t xml:space="preserve"> – STRUCTURE DE FINANCEMENT </t>
    </r>
    <r>
      <rPr>
        <b/>
        <sz val="11"/>
        <color rgb="FF265792"/>
        <rFont val="Arial"/>
        <family val="2"/>
      </rPr>
      <t>(OBLIGATOIRE – à remplir par le bénéficiaire)</t>
    </r>
  </si>
  <si>
    <r>
      <t xml:space="preserve">Identification du contributeur
</t>
    </r>
    <r>
      <rPr>
        <sz val="9"/>
        <rFont val="Arial"/>
        <family val="2"/>
      </rPr>
      <t>(demandeur, partenaire, ministère, organisme, société d’État, autre [précisez])</t>
    </r>
  </si>
  <si>
    <r>
      <t xml:space="preserve">Précision sur la source de financement
 </t>
    </r>
    <r>
      <rPr>
        <sz val="9"/>
        <rFont val="Arial"/>
        <family val="2"/>
      </rPr>
      <t>(subvention, fonds propres, prêt bancaire, prêt gouvernemental, bourse, autre source de financement [précisez])</t>
    </r>
  </si>
  <si>
    <r>
      <t xml:space="preserve">Confirmation du financement </t>
    </r>
    <r>
      <rPr>
        <sz val="9"/>
        <rFont val="Arial"/>
        <family val="2"/>
      </rPr>
      <t>(confirmé ou 
non confirmé)</t>
    </r>
  </si>
  <si>
    <t>Montant de la contribution</t>
  </si>
  <si>
    <t>Subvention</t>
  </si>
  <si>
    <t>Exemple : Demandeur</t>
  </si>
  <si>
    <t>Fonds propres</t>
  </si>
  <si>
    <t>Confirmé</t>
  </si>
  <si>
    <t>Financement du coût total du projet (dépenses admissibles ou non)</t>
  </si>
  <si>
    <t>Non confirmé</t>
  </si>
  <si>
    <r>
      <t xml:space="preserve">Un message ou un nombre qui s’affiche en rouge lors du remplissage du formulaire </t>
    </r>
    <r>
      <rPr>
        <b/>
        <i/>
        <sz val="11"/>
        <color rgb="FFFF0000"/>
        <rFont val="Calibri"/>
        <family val="2"/>
        <scheme val="minor"/>
      </rPr>
      <t xml:space="preserve">Coûts et structure de financement </t>
    </r>
    <r>
      <rPr>
        <b/>
        <sz val="11"/>
        <color rgb="FFFF0000"/>
        <rFont val="Calibri"/>
        <family val="2"/>
        <scheme val="minor"/>
      </rPr>
      <t>indique une erreur à corriger.</t>
    </r>
  </si>
  <si>
    <t>Coûts et structure de financement (les sélections et les entrées libres s’effectuent dans les cases bleues)</t>
  </si>
  <si>
    <t>1. Indiquez :</t>
  </si>
  <si>
    <t>2. Remplissez la SECTION 1 – DESCRIPTION DES COÛTS</t>
  </si>
  <si>
    <t>3. Remplissez la SECTION 2 – STRUCTURE DE FINANCEMENT</t>
  </si>
  <si>
    <r>
      <t xml:space="preserve">4. Faites-nous parvenir le fichier </t>
    </r>
    <r>
      <rPr>
        <b/>
        <i/>
        <sz val="11"/>
        <rFont val="Calibri"/>
        <family val="2"/>
        <scheme val="minor"/>
      </rPr>
      <t>Coûts et structure de financement</t>
    </r>
    <r>
      <rPr>
        <b/>
        <sz val="11"/>
        <rFont val="Calibri"/>
        <family val="2"/>
        <scheme val="minor"/>
      </rPr>
      <t xml:space="preserve"> en format Excel.  </t>
    </r>
  </si>
  <si>
    <t>Salaires</t>
  </si>
  <si>
    <t>– Les salaires déclarés doivent être les salaires réels plus les charges sociales (si les charges sociales dépassent le montant forfaitaire fixe de 26 %, une preuve comptable sera exigée lors des réclamations).</t>
  </si>
  <si>
    <r>
      <t xml:space="preserve">– Lors des réclamations, les pièces justificatives requises pour ce poste de dépenses sont :
       </t>
    </r>
    <r>
      <rPr>
        <i/>
        <sz val="11"/>
        <color theme="1"/>
        <rFont val="Calibri"/>
        <family val="2"/>
        <scheme val="minor"/>
      </rPr>
      <t xml:space="preserve"> Formulaire de déclaration des dépenses liées aux salaires</t>
    </r>
    <r>
      <rPr>
        <sz val="11"/>
        <color theme="1"/>
        <rFont val="Calibri"/>
        <family val="2"/>
        <scheme val="minor"/>
      </rPr>
      <t xml:space="preserve"> (à remplir pour l’ensemble des salaires déclarés du demandeur et de ses partenaires);
        Extractions du registre de paie de l’employeur ou des relevés de paie de chaque employé, lorsque requis.</t>
    </r>
  </si>
  <si>
    <t>Contribution en nature</t>
  </si>
  <si>
    <t>– Contribution sans paiement correspondant à l'implication de ressources humaines et l'utilisation de terrains, d'immeubles, d'équipements ou de marchandises nécessaires à la réalisation du projet et à laquelle est attribuée une valeur monétaire.</t>
  </si>
  <si>
    <r>
      <t>– Lors des réclamations, les pièces justificatives requises pour ce poste de dépenses sont :
       Implication de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ressources humaines : </t>
    </r>
    <r>
      <rPr>
        <i/>
        <sz val="11"/>
        <color theme="1"/>
        <rFont val="Calibri"/>
        <family val="2"/>
        <scheme val="minor"/>
      </rPr>
      <t>Formulaire de déclaration des dépenses liées aux salaires</t>
    </r>
    <r>
      <rPr>
        <sz val="11"/>
        <rFont val="Calibri"/>
        <family val="2"/>
        <scheme val="minor"/>
      </rPr>
      <t xml:space="preserve"> (à remplir p</t>
    </r>
    <r>
      <rPr>
        <sz val="11"/>
        <color theme="1"/>
        <rFont val="Calibri"/>
        <family val="2"/>
        <scheme val="minor"/>
      </rPr>
      <t xml:space="preserve">our l’ensemble des salaires déclarés du demandeur et de ses partenaires);
       Utilisation de terrains, d’immeubles, d’équipements ou de marchandises : </t>
    </r>
    <r>
      <rPr>
        <i/>
        <sz val="11"/>
        <color theme="1"/>
        <rFont val="Calibri"/>
        <family val="2"/>
        <scheme val="minor"/>
      </rPr>
      <t>Formulaire de déclaration de contribution nature</t>
    </r>
    <r>
      <rPr>
        <sz val="11"/>
        <color theme="1"/>
        <rFont val="Calibri"/>
        <family val="2"/>
        <scheme val="minor"/>
      </rPr>
      <t xml:space="preserve">.
</t>
    </r>
  </si>
  <si>
    <t>– Précisez les autres sources de financement liées à ce projet (lignes 99 à 111).</t>
  </si>
  <si>
    <t>– S’il y a lieu, inscrivez la description des coûts essentiels non admissibles et les montants correspondants dans les cases bleues prévues à cet effet (lignes 78 à 86).</t>
  </si>
  <si>
    <t>– Le montant de frais d’administration pouvant être réclamés apparaît à la case H74.</t>
  </si>
  <si>
    <t>– Inscrivez la description des coûts admissibles et les montants correspondants dans les cases bleues prévues à cet effet (lignes 15 à 69).</t>
  </si>
  <si>
    <t>– La durée du projet;</t>
  </si>
  <si>
    <r>
      <rPr>
        <sz val="11"/>
        <color theme="1"/>
        <rFont val="Calibri"/>
        <family val="2"/>
        <scheme val="minor"/>
      </rPr>
      <t>– Type de demandeur</t>
    </r>
    <r>
      <rPr>
        <b/>
        <sz val="11"/>
        <color theme="1"/>
        <rFont val="Calibri"/>
        <family val="2"/>
        <scheme val="minor"/>
      </rPr>
      <t>;</t>
    </r>
  </si>
  <si>
    <r>
      <rPr>
        <sz val="11"/>
        <color theme="1"/>
        <rFont val="Calibri"/>
        <family val="2"/>
        <scheme val="minor"/>
      </rPr>
      <t>– Nom du demandeur</t>
    </r>
    <r>
      <rPr>
        <b/>
        <sz val="11"/>
        <color theme="1"/>
        <rFont val="Calibri"/>
        <family val="2"/>
        <scheme val="minor"/>
      </rPr>
      <t>;</t>
    </r>
  </si>
  <si>
    <r>
      <rPr>
        <sz val="11"/>
        <color theme="1"/>
        <rFont val="Calibri"/>
        <family val="2"/>
        <scheme val="minor"/>
      </rPr>
      <t>– Le type de projet</t>
    </r>
    <r>
      <rPr>
        <b/>
        <sz val="11"/>
        <color theme="1"/>
        <rFont val="Calibri"/>
        <family val="2"/>
        <scheme val="minor"/>
      </rPr>
      <t>;</t>
    </r>
  </si>
  <si>
    <r>
      <rPr>
        <sz val="11"/>
        <color theme="1"/>
        <rFont val="Calibri"/>
        <family val="2"/>
        <scheme val="minor"/>
      </rPr>
      <t>– Le titre du projet</t>
    </r>
    <r>
      <rPr>
        <b/>
        <sz val="11"/>
        <color theme="1"/>
        <rFont val="Calibri"/>
        <family val="2"/>
        <scheme val="minor"/>
      </rPr>
      <t>;</t>
    </r>
  </si>
  <si>
    <t>Frais de location Calcul cumul</t>
  </si>
  <si>
    <t>Frais de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</si>
</sst>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$&quot;_);[Red]\(#,##0\ &quot;$&quot;\)"/>
    <numFmt numFmtId="44" formatCode="_ * #,##0.00_)\ &quot;$&quot;_ ;_ * \(#,##0.00\)\ &quot;$&quot;_ ;_ * &quot;-&quot;??_)\ &quot;$&quot;_ ;_ @_ "/>
    <numFmt numFmtId="164" formatCode="#,##0\ &quot;$&quot;"/>
    <numFmt numFmtId="165" formatCode="#,##0.00\ &quot;$&quot;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rgb="FF265792"/>
      <name val="Arial"/>
      <family val="2"/>
    </font>
    <font>
      <b/>
      <sz val="10"/>
      <color theme="1"/>
      <name val="Arial"/>
      <family val="2"/>
    </font>
    <font>
      <b/>
      <sz val="10"/>
      <color rgb="FF265792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u/>
      <sz val="11"/>
      <color theme="10"/>
      <name val="Calibri"/>
      <family val="2"/>
      <scheme val="minor"/>
    </font>
    <font>
      <b/>
      <u/>
      <sz val="10"/>
      <color rgb="FF265792"/>
      <name val="Arial"/>
      <family val="2"/>
    </font>
    <font>
      <sz val="11"/>
      <color theme="1"/>
      <name val="Arial"/>
      <family val="2"/>
    </font>
    <font>
      <b/>
      <sz val="9"/>
      <color rgb="FF265792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AE6F0"/>
        <bgColor indexed="64"/>
      </patternFill>
    </fill>
    <fill>
      <patternFill patternType="solid">
        <fgColor rgb="FF4E56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8E69A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</cellStyleXfs>
  <cellXfs count="235">
    <xf numFmtId="0" fontId="0" fillId="0" borderId="0" xfId="0"/>
    <xf numFmtId="0" fontId="5" fillId="2" borderId="1" xfId="3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/>
    </xf>
    <xf numFmtId="9" fontId="7" fillId="5" borderId="1" xfId="3" applyNumberFormat="1" applyFont="1" applyFill="1" applyBorder="1" applyAlignment="1">
      <alignment horizontal="center" vertical="center"/>
    </xf>
    <xf numFmtId="164" fontId="7" fillId="5" borderId="1" xfId="3" applyNumberFormat="1" applyFont="1" applyFill="1" applyBorder="1" applyAlignment="1">
      <alignment horizontal="center" vertical="center"/>
    </xf>
    <xf numFmtId="6" fontId="0" fillId="0" borderId="0" xfId="0" applyNumberFormat="1"/>
    <xf numFmtId="0" fontId="0" fillId="0" borderId="0" xfId="0" applyAlignment="1">
      <alignment wrapText="1"/>
    </xf>
    <xf numFmtId="0" fontId="5" fillId="5" borderId="1" xfId="3" applyFont="1" applyFill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center" vertical="center" wrapText="1"/>
    </xf>
    <xf numFmtId="164" fontId="19" fillId="2" borderId="3" xfId="3" applyNumberFormat="1" applyFont="1" applyFill="1" applyBorder="1" applyAlignment="1">
      <alignment horizontal="right" vertical="center"/>
    </xf>
    <xf numFmtId="164" fontId="19" fillId="2" borderId="1" xfId="3" applyNumberFormat="1" applyFont="1" applyFill="1" applyBorder="1" applyAlignment="1">
      <alignment horizontal="right" vertical="center"/>
    </xf>
    <xf numFmtId="164" fontId="19" fillId="2" borderId="22" xfId="3" applyNumberFormat="1" applyFont="1" applyFill="1" applyBorder="1" applyAlignment="1">
      <alignment horizontal="right" vertical="center"/>
    </xf>
    <xf numFmtId="164" fontId="7" fillId="3" borderId="3" xfId="3" applyNumberFormat="1" applyFont="1" applyFill="1" applyBorder="1" applyAlignment="1" applyProtection="1">
      <alignment horizontal="right" vertical="center"/>
      <protection locked="0"/>
    </xf>
    <xf numFmtId="164" fontId="7" fillId="3" borderId="1" xfId="3" applyNumberFormat="1" applyFont="1" applyFill="1" applyBorder="1" applyAlignment="1" applyProtection="1">
      <alignment horizontal="right" vertical="center"/>
      <protection locked="0"/>
    </xf>
    <xf numFmtId="164" fontId="7" fillId="6" borderId="1" xfId="3" applyNumberFormat="1" applyFont="1" applyFill="1" applyBorder="1" applyAlignment="1" applyProtection="1">
      <alignment horizontal="center" vertical="center"/>
      <protection locked="0"/>
    </xf>
    <xf numFmtId="164" fontId="7" fillId="2" borderId="22" xfId="3" applyNumberFormat="1" applyFont="1" applyFill="1" applyBorder="1" applyAlignment="1">
      <alignment horizontal="right" vertical="center"/>
    </xf>
    <xf numFmtId="164" fontId="5" fillId="2" borderId="3" xfId="3" applyNumberFormat="1" applyFont="1" applyFill="1" applyBorder="1" applyAlignment="1">
      <alignment vertical="center"/>
    </xf>
    <xf numFmtId="164" fontId="5" fillId="2" borderId="1" xfId="3" applyNumberFormat="1" applyFont="1" applyFill="1" applyBorder="1" applyAlignment="1">
      <alignment vertical="center"/>
    </xf>
    <xf numFmtId="165" fontId="5" fillId="2" borderId="1" xfId="3" applyNumberFormat="1" applyFont="1" applyFill="1" applyBorder="1" applyAlignment="1">
      <alignment vertical="center"/>
    </xf>
    <xf numFmtId="164" fontId="5" fillId="2" borderId="22" xfId="3" applyNumberFormat="1" applyFont="1" applyFill="1" applyBorder="1" applyAlignment="1">
      <alignment vertical="center"/>
    </xf>
    <xf numFmtId="0" fontId="17" fillId="5" borderId="1" xfId="3" applyFont="1" applyFill="1" applyBorder="1" applyAlignment="1">
      <alignment horizontal="center" vertical="center"/>
    </xf>
    <xf numFmtId="0" fontId="19" fillId="2" borderId="1" xfId="3" applyFont="1" applyFill="1" applyBorder="1" applyAlignment="1">
      <alignment horizontal="center" vertical="center"/>
    </xf>
    <xf numFmtId="44" fontId="19" fillId="2" borderId="1" xfId="1" applyFont="1" applyFill="1" applyBorder="1" applyAlignment="1" applyProtection="1">
      <alignment horizontal="center" vertical="center"/>
    </xf>
    <xf numFmtId="10" fontId="19" fillId="2" borderId="1" xfId="2" applyNumberFormat="1" applyFont="1" applyFill="1" applyBorder="1" applyAlignment="1" applyProtection="1">
      <alignment horizontal="center" vertical="center"/>
    </xf>
    <xf numFmtId="2" fontId="19" fillId="2" borderId="1" xfId="2" applyNumberFormat="1" applyFont="1" applyFill="1" applyBorder="1" applyAlignment="1" applyProtection="1">
      <alignment horizontal="center" vertical="center"/>
    </xf>
    <xf numFmtId="164" fontId="19" fillId="2" borderId="1" xfId="3" applyNumberFormat="1" applyFont="1" applyFill="1" applyBorder="1" applyAlignment="1">
      <alignment vertical="center"/>
    </xf>
    <xf numFmtId="0" fontId="7" fillId="3" borderId="1" xfId="1" applyNumberFormat="1" applyFont="1" applyFill="1" applyBorder="1" applyAlignment="1" applyProtection="1">
      <alignment horizontal="center" vertical="top"/>
      <protection locked="0"/>
    </xf>
    <xf numFmtId="44" fontId="7" fillId="3" borderId="1" xfId="1" applyFont="1" applyFill="1" applyBorder="1" applyAlignment="1" applyProtection="1">
      <alignment horizontal="center" vertical="center"/>
      <protection locked="0"/>
    </xf>
    <xf numFmtId="10" fontId="7" fillId="3" borderId="1" xfId="2" applyNumberFormat="1" applyFont="1" applyFill="1" applyBorder="1" applyAlignment="1" applyProtection="1">
      <alignment horizontal="center" vertical="center"/>
      <protection locked="0"/>
    </xf>
    <xf numFmtId="2" fontId="7" fillId="3" borderId="1" xfId="2" applyNumberFormat="1" applyFont="1" applyFill="1" applyBorder="1" applyAlignment="1" applyProtection="1">
      <alignment horizontal="center" vertical="center"/>
      <protection locked="0"/>
    </xf>
    <xf numFmtId="164" fontId="7" fillId="2" borderId="3" xfId="3" applyNumberFormat="1" applyFont="1" applyFill="1" applyBorder="1" applyAlignment="1">
      <alignment horizontal="right" vertical="center"/>
    </xf>
    <xf numFmtId="164" fontId="7" fillId="3" borderId="24" xfId="3" applyNumberFormat="1" applyFont="1" applyFill="1" applyBorder="1" applyAlignment="1" applyProtection="1">
      <alignment horizontal="right" vertical="center"/>
      <protection locked="0"/>
    </xf>
    <xf numFmtId="164" fontId="19" fillId="2" borderId="3" xfId="3" applyNumberFormat="1" applyFont="1" applyFill="1" applyBorder="1" applyAlignment="1">
      <alignment horizontal="right" vertical="center" wrapText="1"/>
    </xf>
    <xf numFmtId="164" fontId="19" fillId="2" borderId="1" xfId="3" applyNumberFormat="1" applyFont="1" applyFill="1" applyBorder="1" applyAlignment="1">
      <alignment horizontal="right" vertical="center" wrapText="1"/>
    </xf>
    <xf numFmtId="164" fontId="19" fillId="2" borderId="5" xfId="3" applyNumberFormat="1" applyFont="1" applyFill="1" applyBorder="1" applyAlignment="1">
      <alignment horizontal="right" vertical="center"/>
    </xf>
    <xf numFmtId="164" fontId="7" fillId="3" borderId="4" xfId="3" applyNumberFormat="1" applyFont="1" applyFill="1" applyBorder="1" applyAlignment="1" applyProtection="1">
      <alignment horizontal="right" vertical="center"/>
      <protection locked="0"/>
    </xf>
    <xf numFmtId="164" fontId="7" fillId="3" borderId="5" xfId="3" applyNumberFormat="1" applyFont="1" applyFill="1" applyBorder="1" applyAlignment="1" applyProtection="1">
      <alignment horizontal="right" vertical="center"/>
      <protection locked="0"/>
    </xf>
    <xf numFmtId="164" fontId="7" fillId="3" borderId="26" xfId="3" applyNumberFormat="1" applyFont="1" applyFill="1" applyBorder="1" applyAlignment="1" applyProtection="1">
      <alignment horizontal="right" vertical="center"/>
      <protection locked="0"/>
    </xf>
    <xf numFmtId="164" fontId="7" fillId="3" borderId="27" xfId="3" applyNumberFormat="1" applyFont="1" applyFill="1" applyBorder="1" applyAlignment="1" applyProtection="1">
      <alignment horizontal="right" vertical="center"/>
      <protection locked="0"/>
    </xf>
    <xf numFmtId="164" fontId="7" fillId="6" borderId="1" xfId="1" applyNumberFormat="1" applyFont="1" applyFill="1" applyBorder="1" applyAlignment="1" applyProtection="1">
      <alignment horizontal="center" vertical="center"/>
      <protection locked="0"/>
    </xf>
    <xf numFmtId="0" fontId="22" fillId="0" borderId="0" xfId="3" applyFont="1"/>
    <xf numFmtId="0" fontId="17" fillId="5" borderId="28" xfId="3" applyFont="1" applyFill="1" applyBorder="1" applyAlignment="1">
      <alignment horizontal="center" vertical="center" wrapText="1"/>
    </xf>
    <xf numFmtId="0" fontId="5" fillId="5" borderId="24" xfId="3" applyFont="1" applyFill="1" applyBorder="1" applyAlignment="1">
      <alignment horizontal="center" vertical="center" wrapText="1"/>
    </xf>
    <xf numFmtId="0" fontId="17" fillId="5" borderId="24" xfId="3" applyFont="1" applyFill="1" applyBorder="1" applyAlignment="1">
      <alignment horizontal="center" vertical="center" wrapText="1"/>
    </xf>
    <xf numFmtId="0" fontId="17" fillId="5" borderId="22" xfId="3" applyFont="1" applyFill="1" applyBorder="1" applyAlignment="1">
      <alignment horizontal="center" vertical="center" wrapText="1"/>
    </xf>
    <xf numFmtId="165" fontId="5" fillId="7" borderId="25" xfId="3" applyNumberFormat="1" applyFont="1" applyFill="1" applyBorder="1" applyAlignment="1">
      <alignment vertical="center"/>
    </xf>
    <xf numFmtId="165" fontId="5" fillId="7" borderId="4" xfId="3" applyNumberFormat="1" applyFont="1" applyFill="1" applyBorder="1" applyAlignment="1">
      <alignment vertical="center"/>
    </xf>
    <xf numFmtId="165" fontId="5" fillId="7" borderId="26" xfId="3" applyNumberFormat="1" applyFont="1" applyFill="1" applyBorder="1" applyAlignment="1">
      <alignment vertical="center"/>
    </xf>
    <xf numFmtId="165" fontId="5" fillId="7" borderId="5" xfId="3" applyNumberFormat="1" applyFont="1" applyFill="1" applyBorder="1" applyAlignment="1">
      <alignment vertical="center"/>
    </xf>
    <xf numFmtId="165" fontId="5" fillId="7" borderId="33" xfId="3" applyNumberFormat="1" applyFont="1" applyFill="1" applyBorder="1" applyAlignment="1">
      <alignment vertical="center"/>
    </xf>
    <xf numFmtId="0" fontId="22" fillId="0" borderId="0" xfId="0" applyFont="1"/>
    <xf numFmtId="0" fontId="22" fillId="8" borderId="0" xfId="3" applyFont="1" applyFill="1"/>
    <xf numFmtId="164" fontId="5" fillId="2" borderId="3" xfId="3" applyNumberFormat="1" applyFont="1" applyFill="1" applyBorder="1" applyAlignment="1">
      <alignment horizontal="center" vertical="center"/>
    </xf>
    <xf numFmtId="1" fontId="22" fillId="0" borderId="0" xfId="3" applyNumberFormat="1" applyFont="1" applyAlignment="1">
      <alignment horizontal="center" vertical="center" wrapText="1"/>
    </xf>
    <xf numFmtId="165" fontId="7" fillId="3" borderId="3" xfId="3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/>
    <xf numFmtId="165" fontId="5" fillId="2" borderId="3" xfId="3" applyNumberFormat="1" applyFont="1" applyFill="1" applyBorder="1" applyAlignment="1">
      <alignment horizontal="right" vertical="center"/>
    </xf>
    <xf numFmtId="0" fontId="17" fillId="10" borderId="28" xfId="3" applyFont="1" applyFill="1" applyBorder="1" applyAlignment="1">
      <alignment horizontal="center" vertical="center" wrapText="1"/>
    </xf>
    <xf numFmtId="0" fontId="5" fillId="10" borderId="28" xfId="3" applyFont="1" applyFill="1" applyBorder="1" applyAlignment="1">
      <alignment horizontal="center" vertical="center" wrapText="1"/>
    </xf>
    <xf numFmtId="165" fontId="17" fillId="10" borderId="22" xfId="3" applyNumberFormat="1" applyFont="1" applyFill="1" applyBorder="1" applyAlignment="1">
      <alignment horizontal="center" vertical="center" wrapText="1"/>
    </xf>
    <xf numFmtId="164" fontId="6" fillId="5" borderId="1" xfId="3" applyNumberFormat="1" applyFont="1" applyFill="1" applyBorder="1" applyAlignment="1">
      <alignment horizontal="center" vertical="center"/>
    </xf>
    <xf numFmtId="164" fontId="6" fillId="11" borderId="1" xfId="3" applyNumberFormat="1" applyFont="1" applyFill="1" applyBorder="1" applyAlignment="1">
      <alignment horizontal="center" vertical="center"/>
    </xf>
    <xf numFmtId="164" fontId="6" fillId="5" borderId="22" xfId="3" applyNumberFormat="1" applyFont="1" applyFill="1" applyBorder="1" applyAlignment="1">
      <alignment horizontal="center" vertical="center"/>
    </xf>
    <xf numFmtId="10" fontId="6" fillId="12" borderId="1" xfId="2" applyNumberFormat="1" applyFont="1" applyFill="1" applyBorder="1" applyAlignment="1" applyProtection="1">
      <alignment horizontal="center" vertical="center"/>
    </xf>
    <xf numFmtId="10" fontId="5" fillId="12" borderId="22" xfId="2" applyNumberFormat="1" applyFont="1" applyFill="1" applyBorder="1" applyAlignment="1" applyProtection="1">
      <alignment horizontal="center" vertical="center" wrapText="1"/>
    </xf>
    <xf numFmtId="165" fontId="6" fillId="12" borderId="39" xfId="3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7" fillId="2" borderId="43" xfId="3" applyFont="1" applyFill="1" applyBorder="1" applyAlignment="1">
      <alignment vertical="center" wrapText="1"/>
    </xf>
    <xf numFmtId="164" fontId="7" fillId="2" borderId="5" xfId="3" applyNumberFormat="1" applyFont="1" applyFill="1" applyBorder="1" applyAlignment="1">
      <alignment horizontal="center" vertical="center" wrapText="1"/>
    </xf>
    <xf numFmtId="0" fontId="19" fillId="2" borderId="16" xfId="3" applyFont="1" applyFill="1" applyBorder="1" applyAlignment="1" applyProtection="1">
      <alignment horizontal="center" vertical="center" wrapText="1"/>
      <protection locked="0"/>
    </xf>
    <xf numFmtId="164" fontId="19" fillId="2" borderId="5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3" applyFont="1" applyAlignment="1">
      <alignment horizontal="center" vertical="center"/>
    </xf>
    <xf numFmtId="0" fontId="7" fillId="3" borderId="5" xfId="3" applyFont="1" applyFill="1" applyBorder="1" applyAlignment="1" applyProtection="1">
      <alignment horizontal="center" vertical="center" wrapText="1"/>
      <protection locked="0"/>
    </xf>
    <xf numFmtId="164" fontId="7" fillId="3" borderId="5" xfId="3" applyNumberFormat="1" applyFont="1" applyFill="1" applyBorder="1" applyAlignment="1" applyProtection="1">
      <alignment horizontal="center" vertical="center" wrapText="1"/>
      <protection locked="0"/>
    </xf>
    <xf numFmtId="164" fontId="5" fillId="2" borderId="5" xfId="3" applyNumberFormat="1" applyFont="1" applyFill="1" applyBorder="1" applyAlignment="1">
      <alignment horizontal="center" vertical="center" wrapText="1"/>
    </xf>
    <xf numFmtId="49" fontId="33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49" fontId="0" fillId="0" borderId="0" xfId="0" applyNumberFormat="1" applyAlignment="1">
      <alignment wrapText="1"/>
    </xf>
    <xf numFmtId="49" fontId="32" fillId="0" borderId="0" xfId="0" applyNumberFormat="1" applyFont="1" applyAlignment="1">
      <alignment horizontal="left" wrapText="1"/>
    </xf>
    <xf numFmtId="49" fontId="30" fillId="0" borderId="0" xfId="0" applyNumberFormat="1" applyFont="1" applyAlignment="1">
      <alignment horizontal="center" vertical="center" wrapText="1"/>
    </xf>
    <xf numFmtId="49" fontId="3" fillId="14" borderId="0" xfId="0" applyNumberFormat="1" applyFont="1" applyFill="1" applyAlignment="1">
      <alignment horizontal="center" wrapText="1"/>
    </xf>
    <xf numFmtId="49" fontId="3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 wrapText="1"/>
    </xf>
    <xf numFmtId="49" fontId="33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8" fillId="5" borderId="19" xfId="3" applyFont="1" applyFill="1" applyBorder="1" applyAlignment="1">
      <alignment horizontal="center" vertical="center"/>
    </xf>
    <xf numFmtId="0" fontId="18" fillId="5" borderId="20" xfId="3" applyFont="1" applyFill="1" applyBorder="1" applyAlignment="1">
      <alignment horizontal="center" vertical="center"/>
    </xf>
    <xf numFmtId="0" fontId="18" fillId="5" borderId="16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 applyProtection="1">
      <alignment horizontal="center" vertical="center" wrapText="1"/>
      <protection locked="0"/>
    </xf>
    <xf numFmtId="0" fontId="5" fillId="3" borderId="4" xfId="3" applyFont="1" applyFill="1" applyBorder="1" applyAlignment="1" applyProtection="1">
      <alignment horizontal="center" vertical="center" wrapText="1"/>
      <protection locked="0"/>
    </xf>
    <xf numFmtId="0" fontId="5" fillId="3" borderId="5" xfId="3" applyFont="1" applyFill="1" applyBorder="1" applyAlignment="1" applyProtection="1">
      <alignment horizontal="center" vertical="center" wrapText="1"/>
      <protection locked="0"/>
    </xf>
    <xf numFmtId="0" fontId="5" fillId="3" borderId="1" xfId="3" applyFont="1" applyFill="1" applyBorder="1" applyAlignment="1" applyProtection="1">
      <alignment horizontal="center" vertical="center" wrapText="1"/>
      <protection locked="0"/>
    </xf>
    <xf numFmtId="165" fontId="7" fillId="5" borderId="23" xfId="3" applyNumberFormat="1" applyFont="1" applyFill="1" applyBorder="1" applyAlignment="1">
      <alignment horizontal="right" vertical="center"/>
    </xf>
    <xf numFmtId="165" fontId="7" fillId="5" borderId="4" xfId="3" applyNumberFormat="1" applyFont="1" applyFill="1" applyBorder="1" applyAlignment="1">
      <alignment horizontal="right" vertical="center"/>
    </xf>
    <xf numFmtId="165" fontId="7" fillId="5" borderId="5" xfId="3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6" fillId="5" borderId="25" xfId="3" applyFont="1" applyFill="1" applyBorder="1" applyAlignment="1">
      <alignment horizontal="center" vertical="center" wrapText="1"/>
    </xf>
    <xf numFmtId="0" fontId="16" fillId="5" borderId="26" xfId="3" applyFont="1" applyFill="1" applyBorder="1" applyAlignment="1">
      <alignment horizontal="center" vertical="center" wrapText="1"/>
    </xf>
    <xf numFmtId="0" fontId="16" fillId="5" borderId="27" xfId="3" applyFont="1" applyFill="1" applyBorder="1" applyAlignment="1">
      <alignment horizontal="center" vertical="center" wrapText="1"/>
    </xf>
    <xf numFmtId="0" fontId="5" fillId="5" borderId="28" xfId="3" applyFont="1" applyFill="1" applyBorder="1" applyAlignment="1">
      <alignment horizontal="center" vertical="center" wrapText="1"/>
    </xf>
    <xf numFmtId="0" fontId="5" fillId="5" borderId="29" xfId="3" applyFont="1" applyFill="1" applyBorder="1" applyAlignment="1">
      <alignment horizontal="center" vertical="center" wrapText="1"/>
    </xf>
    <xf numFmtId="0" fontId="5" fillId="5" borderId="15" xfId="3" applyFont="1" applyFill="1" applyBorder="1" applyAlignment="1">
      <alignment horizontal="center" vertical="center" wrapText="1"/>
    </xf>
    <xf numFmtId="0" fontId="5" fillId="5" borderId="24" xfId="3" applyFont="1" applyFill="1" applyBorder="1" applyAlignment="1">
      <alignment horizontal="center" vertical="center" wrapText="1"/>
    </xf>
    <xf numFmtId="0" fontId="5" fillId="5" borderId="17" xfId="3" applyFont="1" applyFill="1" applyBorder="1" applyAlignment="1">
      <alignment horizontal="center" vertical="center" wrapText="1"/>
    </xf>
    <xf numFmtId="0" fontId="5" fillId="5" borderId="21" xfId="3" applyFont="1" applyFill="1" applyBorder="1" applyAlignment="1">
      <alignment horizontal="center" vertical="center" wrapText="1"/>
    </xf>
    <xf numFmtId="0" fontId="5" fillId="5" borderId="1" xfId="3" applyFont="1" applyFill="1" applyBorder="1" applyAlignment="1">
      <alignment horizontal="center" vertical="center" wrapText="1"/>
    </xf>
    <xf numFmtId="0" fontId="5" fillId="5" borderId="22" xfId="3" applyFont="1" applyFill="1" applyBorder="1" applyAlignment="1">
      <alignment horizontal="center" vertical="center" wrapText="1"/>
    </xf>
    <xf numFmtId="0" fontId="7" fillId="5" borderId="19" xfId="3" applyFont="1" applyFill="1" applyBorder="1" applyAlignment="1">
      <alignment horizontal="center" vertical="center"/>
    </xf>
    <xf numFmtId="0" fontId="7" fillId="5" borderId="20" xfId="3" applyFont="1" applyFill="1" applyBorder="1" applyAlignment="1">
      <alignment horizontal="center" vertical="center"/>
    </xf>
    <xf numFmtId="0" fontId="7" fillId="5" borderId="16" xfId="3" applyFont="1" applyFill="1" applyBorder="1" applyAlignment="1">
      <alignment horizontal="center" vertical="center"/>
    </xf>
    <xf numFmtId="0" fontId="19" fillId="2" borderId="23" xfId="3" applyFont="1" applyFill="1" applyBorder="1" applyAlignment="1">
      <alignment horizontal="left" vertical="center"/>
    </xf>
    <xf numFmtId="0" fontId="19" fillId="2" borderId="4" xfId="3" applyFont="1" applyFill="1" applyBorder="1" applyAlignment="1">
      <alignment horizontal="left" vertical="center"/>
    </xf>
    <xf numFmtId="0" fontId="19" fillId="2" borderId="5" xfId="3" applyFont="1" applyFill="1" applyBorder="1" applyAlignment="1">
      <alignment horizontal="left" vertical="center"/>
    </xf>
    <xf numFmtId="165" fontId="7" fillId="2" borderId="24" xfId="3" applyNumberFormat="1" applyFont="1" applyFill="1" applyBorder="1" applyAlignment="1">
      <alignment horizontal="center" vertical="center"/>
    </xf>
    <xf numFmtId="165" fontId="7" fillId="2" borderId="17" xfId="3" applyNumberFormat="1" applyFont="1" applyFill="1" applyBorder="1" applyAlignment="1">
      <alignment horizontal="center" vertical="center"/>
    </xf>
    <xf numFmtId="165" fontId="7" fillId="2" borderId="21" xfId="3" applyNumberFormat="1" applyFont="1" applyFill="1" applyBorder="1" applyAlignment="1">
      <alignment horizontal="center" vertical="center"/>
    </xf>
    <xf numFmtId="0" fontId="7" fillId="3" borderId="23" xfId="3" applyFont="1" applyFill="1" applyBorder="1" applyAlignment="1" applyProtection="1">
      <alignment horizontal="left" vertical="top"/>
      <protection locked="0"/>
    </xf>
    <xf numFmtId="0" fontId="7" fillId="3" borderId="4" xfId="3" applyFont="1" applyFill="1" applyBorder="1" applyAlignment="1" applyProtection="1">
      <alignment horizontal="left" vertical="top"/>
      <protection locked="0"/>
    </xf>
    <xf numFmtId="0" fontId="7" fillId="3" borderId="5" xfId="3" applyFont="1" applyFill="1" applyBorder="1" applyAlignment="1" applyProtection="1">
      <alignment horizontal="left" vertical="top"/>
      <protection locked="0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center"/>
    </xf>
    <xf numFmtId="0" fontId="16" fillId="5" borderId="13" xfId="3" applyFont="1" applyFill="1" applyBorder="1" applyAlignment="1">
      <alignment horizontal="center" vertical="center" wrapText="1"/>
    </xf>
    <xf numFmtId="0" fontId="16" fillId="5" borderId="0" xfId="3" applyFont="1" applyFill="1" applyAlignment="1">
      <alignment horizontal="center" vertical="center" wrapText="1"/>
    </xf>
    <xf numFmtId="0" fontId="16" fillId="5" borderId="14" xfId="3" applyFont="1" applyFill="1" applyBorder="1" applyAlignment="1">
      <alignment horizontal="center" vertical="center" wrapText="1"/>
    </xf>
    <xf numFmtId="0" fontId="5" fillId="5" borderId="3" xfId="3" applyFont="1" applyFill="1" applyBorder="1" applyAlignment="1">
      <alignment horizontal="center" vertical="center" wrapText="1"/>
    </xf>
    <xf numFmtId="0" fontId="5" fillId="5" borderId="16" xfId="3" applyFont="1" applyFill="1" applyBorder="1" applyAlignment="1">
      <alignment horizontal="center" vertical="center" wrapText="1"/>
    </xf>
    <xf numFmtId="0" fontId="17" fillId="5" borderId="17" xfId="3" applyFont="1" applyFill="1" applyBorder="1" applyAlignment="1">
      <alignment horizontal="center" vertical="center" wrapText="1"/>
    </xf>
    <xf numFmtId="0" fontId="17" fillId="5" borderId="21" xfId="3" applyFont="1" applyFill="1" applyBorder="1" applyAlignment="1">
      <alignment horizontal="center" vertical="center" wrapText="1"/>
    </xf>
    <xf numFmtId="0" fontId="5" fillId="5" borderId="18" xfId="3" applyFont="1" applyFill="1" applyBorder="1" applyAlignment="1">
      <alignment horizontal="center" vertical="center" wrapText="1"/>
    </xf>
    <xf numFmtId="0" fontId="7" fillId="3" borderId="23" xfId="1" applyNumberFormat="1" applyFont="1" applyFill="1" applyBorder="1" applyAlignment="1" applyProtection="1">
      <alignment horizontal="left" vertical="center"/>
      <protection locked="0"/>
    </xf>
    <xf numFmtId="0" fontId="7" fillId="3" borderId="4" xfId="1" applyNumberFormat="1" applyFont="1" applyFill="1" applyBorder="1" applyAlignment="1" applyProtection="1">
      <alignment horizontal="left" vertical="center"/>
      <protection locked="0"/>
    </xf>
    <xf numFmtId="0" fontId="7" fillId="3" borderId="5" xfId="1" applyNumberFormat="1" applyFont="1" applyFill="1" applyBorder="1" applyAlignment="1" applyProtection="1">
      <alignment horizontal="left" vertical="center"/>
      <protection locked="0"/>
    </xf>
    <xf numFmtId="0" fontId="17" fillId="5" borderId="23" xfId="3" applyFont="1" applyFill="1" applyBorder="1" applyAlignment="1">
      <alignment horizontal="center" vertical="center"/>
    </xf>
    <xf numFmtId="0" fontId="17" fillId="5" borderId="4" xfId="3" applyFont="1" applyFill="1" applyBorder="1" applyAlignment="1">
      <alignment horizontal="center" vertical="center"/>
    </xf>
    <xf numFmtId="0" fontId="17" fillId="5" borderId="5" xfId="3" applyFont="1" applyFill="1" applyBorder="1" applyAlignment="1">
      <alignment horizontal="center" vertical="center"/>
    </xf>
    <xf numFmtId="0" fontId="5" fillId="5" borderId="30" xfId="3" applyFont="1" applyFill="1" applyBorder="1" applyAlignment="1">
      <alignment horizontal="center" vertical="center" wrapText="1"/>
    </xf>
    <xf numFmtId="165" fontId="7" fillId="5" borderId="23" xfId="3" applyNumberFormat="1" applyFont="1" applyFill="1" applyBorder="1" applyAlignment="1">
      <alignment horizontal="right" vertical="top"/>
    </xf>
    <xf numFmtId="165" fontId="7" fillId="5" borderId="4" xfId="3" applyNumberFormat="1" applyFont="1" applyFill="1" applyBorder="1" applyAlignment="1">
      <alignment horizontal="right" vertical="top"/>
    </xf>
    <xf numFmtId="165" fontId="7" fillId="5" borderId="5" xfId="3" applyNumberFormat="1" applyFont="1" applyFill="1" applyBorder="1" applyAlignment="1">
      <alignment horizontal="right" vertical="top"/>
    </xf>
    <xf numFmtId="0" fontId="21" fillId="5" borderId="27" xfId="4" applyFont="1" applyFill="1" applyBorder="1" applyAlignment="1">
      <alignment horizontal="center" vertical="center" wrapText="1"/>
    </xf>
    <xf numFmtId="0" fontId="21" fillId="5" borderId="16" xfId="4" applyFont="1" applyFill="1" applyBorder="1" applyAlignment="1">
      <alignment horizontal="center" vertical="center" wrapText="1"/>
    </xf>
    <xf numFmtId="0" fontId="19" fillId="2" borderId="23" xfId="3" applyFont="1" applyFill="1" applyBorder="1" applyAlignment="1">
      <alignment horizontal="left" vertical="center" wrapText="1"/>
    </xf>
    <xf numFmtId="0" fontId="19" fillId="2" borderId="4" xfId="3" applyFont="1" applyFill="1" applyBorder="1" applyAlignment="1">
      <alignment horizontal="left" vertical="center" wrapText="1"/>
    </xf>
    <xf numFmtId="0" fontId="19" fillId="2" borderId="5" xfId="3" applyFont="1" applyFill="1" applyBorder="1" applyAlignment="1">
      <alignment horizontal="left" vertical="center" wrapText="1"/>
    </xf>
    <xf numFmtId="0" fontId="7" fillId="3" borderId="31" xfId="3" applyFont="1" applyFill="1" applyBorder="1" applyAlignment="1" applyProtection="1">
      <alignment horizontal="left" vertical="top"/>
      <protection locked="0"/>
    </xf>
    <xf numFmtId="0" fontId="7" fillId="3" borderId="1" xfId="3" applyFont="1" applyFill="1" applyBorder="1" applyAlignment="1" applyProtection="1">
      <alignment horizontal="left" vertical="top"/>
      <protection locked="0"/>
    </xf>
    <xf numFmtId="0" fontId="16" fillId="5" borderId="25" xfId="3" applyFont="1" applyFill="1" applyBorder="1" applyAlignment="1">
      <alignment horizontal="center" vertical="top" wrapText="1"/>
    </xf>
    <xf numFmtId="0" fontId="16" fillId="5" borderId="26" xfId="3" applyFont="1" applyFill="1" applyBorder="1" applyAlignment="1">
      <alignment horizontal="center" vertical="top" wrapText="1"/>
    </xf>
    <xf numFmtId="0" fontId="16" fillId="5" borderId="27" xfId="3" applyFont="1" applyFill="1" applyBorder="1" applyAlignment="1">
      <alignment horizontal="center" vertical="top" wrapText="1"/>
    </xf>
    <xf numFmtId="0" fontId="5" fillId="5" borderId="32" xfId="3" applyFont="1" applyFill="1" applyBorder="1" applyAlignment="1">
      <alignment horizontal="center" vertical="center" wrapText="1"/>
    </xf>
    <xf numFmtId="0" fontId="23" fillId="5" borderId="19" xfId="3" applyFont="1" applyFill="1" applyBorder="1" applyAlignment="1">
      <alignment horizontal="center" vertical="center"/>
    </xf>
    <xf numFmtId="0" fontId="23" fillId="5" borderId="20" xfId="3" applyFont="1" applyFill="1" applyBorder="1" applyAlignment="1">
      <alignment horizontal="center" vertical="center"/>
    </xf>
    <xf numFmtId="0" fontId="23" fillId="5" borderId="16" xfId="3" applyFont="1" applyFill="1" applyBorder="1" applyAlignment="1">
      <alignment horizontal="center" vertical="center"/>
    </xf>
    <xf numFmtId="0" fontId="16" fillId="5" borderId="23" xfId="3" applyFont="1" applyFill="1" applyBorder="1" applyAlignment="1">
      <alignment horizontal="center" vertical="center" wrapText="1"/>
    </xf>
    <xf numFmtId="0" fontId="16" fillId="5" borderId="4" xfId="3" applyFont="1" applyFill="1" applyBorder="1" applyAlignment="1">
      <alignment horizontal="center" vertical="center" wrapText="1"/>
    </xf>
    <xf numFmtId="0" fontId="16" fillId="5" borderId="5" xfId="3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27" xfId="0" applyFont="1" applyFill="1" applyBorder="1" applyAlignment="1">
      <alignment horizontal="center" vertical="center" wrapText="1"/>
    </xf>
    <xf numFmtId="0" fontId="22" fillId="5" borderId="15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4" fillId="5" borderId="28" xfId="3" applyFont="1" applyFill="1" applyBorder="1" applyAlignment="1">
      <alignment horizontal="center" vertical="center" wrapText="1"/>
    </xf>
    <xf numFmtId="0" fontId="24" fillId="5" borderId="33" xfId="3" applyFont="1" applyFill="1" applyBorder="1" applyAlignment="1">
      <alignment horizontal="center" vertical="center" wrapText="1"/>
    </xf>
    <xf numFmtId="0" fontId="24" fillId="5" borderId="15" xfId="3" applyFont="1" applyFill="1" applyBorder="1" applyAlignment="1">
      <alignment horizontal="center" vertical="center" wrapText="1"/>
    </xf>
    <xf numFmtId="0" fontId="24" fillId="5" borderId="34" xfId="3" applyFont="1" applyFill="1" applyBorder="1" applyAlignment="1">
      <alignment horizontal="center" vertical="center" wrapText="1"/>
    </xf>
    <xf numFmtId="0" fontId="7" fillId="5" borderId="19" xfId="3" applyFont="1" applyFill="1" applyBorder="1" applyAlignment="1">
      <alignment horizontal="center" vertical="center" wrapText="1"/>
    </xf>
    <xf numFmtId="0" fontId="7" fillId="5" borderId="20" xfId="3" applyFont="1" applyFill="1" applyBorder="1" applyAlignment="1">
      <alignment horizontal="center" vertical="center" wrapText="1"/>
    </xf>
    <xf numFmtId="0" fontId="7" fillId="5" borderId="16" xfId="3" applyFont="1" applyFill="1" applyBorder="1" applyAlignment="1">
      <alignment horizontal="center" vertical="center" wrapText="1"/>
    </xf>
    <xf numFmtId="165" fontId="7" fillId="8" borderId="23" xfId="3" applyNumberFormat="1" applyFont="1" applyFill="1" applyBorder="1" applyAlignment="1">
      <alignment horizontal="right" vertical="center" wrapText="1"/>
    </xf>
    <xf numFmtId="165" fontId="7" fillId="8" borderId="4" xfId="3" applyNumberFormat="1" applyFont="1" applyFill="1" applyBorder="1" applyAlignment="1">
      <alignment horizontal="right" vertical="center" wrapText="1"/>
    </xf>
    <xf numFmtId="165" fontId="7" fillId="8" borderId="5" xfId="3" applyNumberFormat="1" applyFont="1" applyFill="1" applyBorder="1" applyAlignment="1">
      <alignment horizontal="right" vertical="center" wrapText="1"/>
    </xf>
    <xf numFmtId="164" fontId="7" fillId="3" borderId="3" xfId="3" applyNumberFormat="1" applyFont="1" applyFill="1" applyBorder="1" applyAlignment="1" applyProtection="1">
      <alignment horizontal="center" vertical="center"/>
      <protection locked="0"/>
    </xf>
    <xf numFmtId="164" fontId="7" fillId="3" borderId="5" xfId="3" applyNumberFormat="1" applyFont="1" applyFill="1" applyBorder="1" applyAlignment="1" applyProtection="1">
      <alignment horizontal="center" vertical="center"/>
      <protection locked="0"/>
    </xf>
    <xf numFmtId="164" fontId="7" fillId="3" borderId="35" xfId="3" applyNumberFormat="1" applyFont="1" applyFill="1" applyBorder="1" applyAlignment="1" applyProtection="1">
      <alignment horizontal="center" vertical="center"/>
      <protection locked="0"/>
    </xf>
    <xf numFmtId="0" fontId="5" fillId="5" borderId="26" xfId="3" applyFont="1" applyFill="1" applyBorder="1" applyAlignment="1">
      <alignment horizontal="center" vertical="center" wrapText="1"/>
    </xf>
    <xf numFmtId="0" fontId="5" fillId="5" borderId="33" xfId="3" applyFont="1" applyFill="1" applyBorder="1" applyAlignment="1">
      <alignment horizontal="center" vertical="center" wrapText="1"/>
    </xf>
    <xf numFmtId="0" fontId="5" fillId="5" borderId="20" xfId="3" applyFont="1" applyFill="1" applyBorder="1" applyAlignment="1">
      <alignment horizontal="center" vertical="center" wrapText="1"/>
    </xf>
    <xf numFmtId="0" fontId="5" fillId="5" borderId="34" xfId="3" applyFont="1" applyFill="1" applyBorder="1" applyAlignment="1">
      <alignment horizontal="center" vertical="center" wrapText="1"/>
    </xf>
    <xf numFmtId="165" fontId="7" fillId="8" borderId="28" xfId="3" applyNumberFormat="1" applyFont="1" applyFill="1" applyBorder="1" applyAlignment="1">
      <alignment horizontal="left" vertical="top" wrapText="1"/>
    </xf>
    <xf numFmtId="165" fontId="7" fillId="8" borderId="26" xfId="3" applyNumberFormat="1" applyFont="1" applyFill="1" applyBorder="1" applyAlignment="1">
      <alignment horizontal="left" vertical="top" wrapText="1"/>
    </xf>
    <xf numFmtId="165" fontId="7" fillId="8" borderId="33" xfId="3" applyNumberFormat="1" applyFont="1" applyFill="1" applyBorder="1" applyAlignment="1">
      <alignment horizontal="left" vertical="top" wrapText="1"/>
    </xf>
    <xf numFmtId="165" fontId="7" fillId="8" borderId="29" xfId="3" applyNumberFormat="1" applyFont="1" applyFill="1" applyBorder="1" applyAlignment="1">
      <alignment horizontal="left" vertical="top" wrapText="1"/>
    </xf>
    <xf numFmtId="165" fontId="7" fillId="8" borderId="0" xfId="3" applyNumberFormat="1" applyFont="1" applyFill="1" applyAlignment="1">
      <alignment horizontal="left" vertical="top" wrapText="1"/>
    </xf>
    <xf numFmtId="165" fontId="7" fillId="8" borderId="36" xfId="3" applyNumberFormat="1" applyFont="1" applyFill="1" applyBorder="1" applyAlignment="1">
      <alignment horizontal="left" vertical="top" wrapText="1"/>
    </xf>
    <xf numFmtId="165" fontId="7" fillId="8" borderId="15" xfId="3" applyNumberFormat="1" applyFont="1" applyFill="1" applyBorder="1" applyAlignment="1">
      <alignment horizontal="left" vertical="top" wrapText="1"/>
    </xf>
    <xf numFmtId="165" fontId="7" fillId="8" borderId="20" xfId="3" applyNumberFormat="1" applyFont="1" applyFill="1" applyBorder="1" applyAlignment="1">
      <alignment horizontal="left" vertical="top" wrapText="1"/>
    </xf>
    <xf numFmtId="165" fontId="7" fillId="8" borderId="34" xfId="3" applyNumberFormat="1" applyFont="1" applyFill="1" applyBorder="1" applyAlignment="1">
      <alignment horizontal="left" vertical="top" wrapText="1"/>
    </xf>
    <xf numFmtId="0" fontId="16" fillId="9" borderId="25" xfId="0" applyFont="1" applyFill="1" applyBorder="1" applyAlignment="1">
      <alignment horizontal="center" vertical="center" wrapText="1"/>
    </xf>
    <xf numFmtId="0" fontId="16" fillId="9" borderId="26" xfId="0" applyFont="1" applyFill="1" applyBorder="1" applyAlignment="1">
      <alignment horizontal="center" vertical="center" wrapText="1"/>
    </xf>
    <xf numFmtId="0" fontId="16" fillId="9" borderId="27" xfId="0" applyFont="1" applyFill="1" applyBorder="1" applyAlignment="1">
      <alignment horizontal="center" vertical="center" wrapText="1"/>
    </xf>
    <xf numFmtId="0" fontId="16" fillId="9" borderId="19" xfId="0" applyFont="1" applyFill="1" applyBorder="1" applyAlignment="1">
      <alignment horizontal="center" vertical="center" wrapText="1"/>
    </xf>
    <xf numFmtId="0" fontId="16" fillId="9" borderId="20" xfId="0" applyFont="1" applyFill="1" applyBorder="1" applyAlignment="1">
      <alignment horizontal="center" vertical="center" wrapText="1"/>
    </xf>
    <xf numFmtId="0" fontId="16" fillId="9" borderId="16" xfId="0" applyFont="1" applyFill="1" applyBorder="1" applyAlignment="1">
      <alignment horizontal="center" vertical="center" wrapText="1"/>
    </xf>
    <xf numFmtId="165" fontId="6" fillId="12" borderId="23" xfId="3" applyNumberFormat="1" applyFont="1" applyFill="1" applyBorder="1" applyAlignment="1">
      <alignment horizontal="right" vertical="center" wrapText="1"/>
    </xf>
    <xf numFmtId="165" fontId="6" fillId="12" borderId="4" xfId="3" applyNumberFormat="1" applyFont="1" applyFill="1" applyBorder="1" applyAlignment="1">
      <alignment horizontal="right" vertical="center" wrapText="1"/>
    </xf>
    <xf numFmtId="165" fontId="6" fillId="12" borderId="5" xfId="3" applyNumberFormat="1" applyFont="1" applyFill="1" applyBorder="1" applyAlignment="1">
      <alignment horizontal="right" vertical="center" wrapText="1"/>
    </xf>
    <xf numFmtId="165" fontId="6" fillId="12" borderId="37" xfId="3" applyNumberFormat="1" applyFont="1" applyFill="1" applyBorder="1" applyAlignment="1">
      <alignment horizontal="right" vertical="center" wrapText="1"/>
    </xf>
    <xf numFmtId="165" fontId="6" fillId="12" borderId="38" xfId="3" applyNumberFormat="1" applyFont="1" applyFill="1" applyBorder="1" applyAlignment="1">
      <alignment horizontal="right" vertical="center" wrapText="1"/>
    </xf>
    <xf numFmtId="165" fontId="26" fillId="12" borderId="40" xfId="3" applyNumberFormat="1" applyFont="1" applyFill="1" applyBorder="1" applyAlignment="1">
      <alignment horizontal="center" vertical="center" wrapText="1"/>
    </xf>
    <xf numFmtId="165" fontId="26" fillId="12" borderId="41" xfId="3" applyNumberFormat="1" applyFont="1" applyFill="1" applyBorder="1" applyAlignment="1">
      <alignment horizontal="center" vertical="center" wrapText="1"/>
    </xf>
    <xf numFmtId="10" fontId="27" fillId="12" borderId="40" xfId="2" applyNumberFormat="1" applyFont="1" applyFill="1" applyBorder="1" applyAlignment="1" applyProtection="1">
      <alignment horizontal="center" vertical="center" wrapText="1"/>
    </xf>
    <xf numFmtId="10" fontId="27" fillId="12" borderId="42" xfId="2" applyNumberFormat="1" applyFont="1" applyFill="1" applyBorder="1" applyAlignment="1" applyProtection="1">
      <alignment horizontal="center" vertical="center" wrapText="1"/>
    </xf>
    <xf numFmtId="0" fontId="28" fillId="13" borderId="29" xfId="0" applyFont="1" applyFill="1" applyBorder="1" applyAlignment="1" applyProtection="1">
      <alignment horizontal="left" vertical="top"/>
      <protection locked="0"/>
    </xf>
    <xf numFmtId="0" fontId="28" fillId="13" borderId="0" xfId="0" applyFont="1" applyFill="1" applyAlignment="1" applyProtection="1">
      <alignment horizontal="left" vertical="top"/>
      <protection locked="0"/>
    </xf>
    <xf numFmtId="0" fontId="28" fillId="13" borderId="14" xfId="0" applyFont="1" applyFill="1" applyBorder="1" applyAlignment="1" applyProtection="1">
      <alignment horizontal="left" vertical="top"/>
      <protection locked="0"/>
    </xf>
    <xf numFmtId="0" fontId="28" fillId="13" borderId="15" xfId="0" applyFont="1" applyFill="1" applyBorder="1" applyAlignment="1" applyProtection="1">
      <alignment horizontal="left" vertical="top"/>
      <protection locked="0"/>
    </xf>
    <xf numFmtId="0" fontId="28" fillId="13" borderId="20" xfId="0" applyFont="1" applyFill="1" applyBorder="1" applyAlignment="1" applyProtection="1">
      <alignment horizontal="left" vertical="top"/>
      <protection locked="0"/>
    </xf>
    <xf numFmtId="0" fontId="28" fillId="13" borderId="16" xfId="0" applyFont="1" applyFill="1" applyBorder="1" applyAlignment="1" applyProtection="1">
      <alignment horizontal="left" vertical="top"/>
      <protection locked="0"/>
    </xf>
    <xf numFmtId="0" fontId="12" fillId="2" borderId="1" xfId="0" applyFont="1" applyFill="1" applyBorder="1" applyAlignment="1">
      <alignment horizontal="center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165" fontId="6" fillId="5" borderId="23" xfId="3" applyNumberFormat="1" applyFont="1" applyFill="1" applyBorder="1" applyAlignment="1">
      <alignment horizontal="right" vertical="center"/>
    </xf>
    <xf numFmtId="165" fontId="6" fillId="5" borderId="4" xfId="3" applyNumberFormat="1" applyFont="1" applyFill="1" applyBorder="1" applyAlignment="1">
      <alignment horizontal="right" vertical="center"/>
    </xf>
    <xf numFmtId="0" fontId="7" fillId="3" borderId="3" xfId="3" applyFont="1" applyFill="1" applyBorder="1" applyAlignment="1" applyProtection="1">
      <alignment horizontal="left" vertical="center" wrapText="1"/>
      <protection locked="0"/>
    </xf>
    <xf numFmtId="0" fontId="7" fillId="3" borderId="4" xfId="3" applyFont="1" applyFill="1" applyBorder="1" applyAlignment="1" applyProtection="1">
      <alignment horizontal="left" vertical="center" wrapText="1"/>
      <protection locked="0"/>
    </xf>
    <xf numFmtId="0" fontId="7" fillId="3" borderId="5" xfId="3" applyFont="1" applyFill="1" applyBorder="1" applyAlignment="1" applyProtection="1">
      <alignment horizontal="left" vertical="center" wrapText="1"/>
      <protection locked="0"/>
    </xf>
    <xf numFmtId="0" fontId="7" fillId="5" borderId="3" xfId="3" applyFont="1" applyFill="1" applyBorder="1" applyAlignment="1">
      <alignment horizontal="center" vertical="center" wrapText="1"/>
    </xf>
    <xf numFmtId="0" fontId="7" fillId="5" borderId="4" xfId="3" applyFont="1" applyFill="1" applyBorder="1" applyAlignment="1">
      <alignment horizontal="center" vertical="center" wrapText="1"/>
    </xf>
    <xf numFmtId="0" fontId="19" fillId="2" borderId="3" xfId="3" applyFont="1" applyFill="1" applyBorder="1" applyAlignment="1" applyProtection="1">
      <alignment horizontal="left" vertical="center" wrapText="1"/>
      <protection locked="0"/>
    </xf>
    <xf numFmtId="0" fontId="19" fillId="2" borderId="4" xfId="3" applyFont="1" applyFill="1" applyBorder="1" applyAlignment="1" applyProtection="1">
      <alignment horizontal="left" vertical="center" wrapText="1"/>
      <protection locked="0"/>
    </xf>
    <xf numFmtId="0" fontId="19" fillId="2" borderId="5" xfId="3" applyFont="1" applyFill="1" applyBorder="1" applyAlignment="1" applyProtection="1">
      <alignment horizontal="left" vertical="center" wrapText="1"/>
      <protection locked="0"/>
    </xf>
    <xf numFmtId="0" fontId="5" fillId="5" borderId="3" xfId="3" applyFont="1" applyFill="1" applyBorder="1" applyAlignment="1">
      <alignment horizontal="right" vertical="center" wrapText="1"/>
    </xf>
    <xf numFmtId="0" fontId="5" fillId="5" borderId="4" xfId="3" applyFont="1" applyFill="1" applyBorder="1" applyAlignment="1">
      <alignment horizontal="right" vertical="center" wrapText="1"/>
    </xf>
    <xf numFmtId="0" fontId="5" fillId="5" borderId="5" xfId="3" applyFont="1" applyFill="1" applyBorder="1" applyAlignment="1">
      <alignment horizontal="right" vertical="center" wrapText="1"/>
    </xf>
  </cellXfs>
  <cellStyles count="5">
    <cellStyle name="Lien hypertexte" xfId="4" builtinId="8"/>
    <cellStyle name="Monétaire" xfId="1" builtinId="4"/>
    <cellStyle name="Normal" xfId="0" builtinId="0"/>
    <cellStyle name="Normal 5" xfId="3" xr:uid="{B23B1C62-9644-4AE6-A818-30275B0D3D28}"/>
    <cellStyle name="Pourcentage" xfId="2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0</xdr:row>
      <xdr:rowOff>1</xdr:rowOff>
    </xdr:from>
    <xdr:to>
      <xdr:col>2</xdr:col>
      <xdr:colOff>409575</xdr:colOff>
      <xdr:row>2</xdr:row>
      <xdr:rowOff>115019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9D068E9-6A56-61D5-1A4A-A864B0DF8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1"/>
          <a:ext cx="1733550" cy="553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tresor.gouv.qc.ca/fileadmin/PDF/faire_affaire_avec_etat/cadre_normatif/frais_deplacemen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468D9-115F-4E68-9385-8167AB4B46D4}">
  <dimension ref="A1:O31"/>
  <sheetViews>
    <sheetView showGridLines="0" tabSelected="1" topLeftCell="A23" zoomScale="118" zoomScaleNormal="118" workbookViewId="0">
      <selection activeCell="A4" sqref="A4:O4"/>
    </sheetView>
  </sheetViews>
  <sheetFormatPr baseColWidth="10" defaultColWidth="11.5" defaultRowHeight="15" customHeight="1" x14ac:dyDescent="0.2"/>
  <cols>
    <col min="1" max="15" width="11.5" style="78"/>
    <col min="16" max="16384" width="11.5" style="6"/>
  </cols>
  <sheetData>
    <row r="1" spans="1:15" ht="30" customHeight="1" x14ac:dyDescent="0.2">
      <c r="A1" s="80" t="s">
        <v>92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ht="15" customHeight="1" x14ac:dyDescent="0.2">
      <c r="A2" s="81" t="s">
        <v>93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15" ht="15" customHeight="1" x14ac:dyDescent="0.2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 ht="15" customHeight="1" x14ac:dyDescent="0.2">
      <c r="A4" s="79" t="s">
        <v>94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5" ht="15" customHeight="1" x14ac:dyDescent="0.2">
      <c r="A5" s="82" t="s">
        <v>112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ht="15" customHeight="1" x14ac:dyDescent="0.2">
      <c r="A6" s="82" t="s">
        <v>111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ht="15" customHeight="1" x14ac:dyDescent="0.2">
      <c r="A7" s="82" t="s">
        <v>110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</row>
    <row r="8" spans="1:15" ht="15" customHeight="1" x14ac:dyDescent="0.2">
      <c r="A8" s="82" t="s">
        <v>109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</row>
    <row r="9" spans="1:15" ht="15" customHeight="1" x14ac:dyDescent="0.2">
      <c r="A9" s="83" t="s">
        <v>108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</row>
    <row r="10" spans="1:15" ht="11" customHeight="1" x14ac:dyDescent="0.2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</row>
    <row r="11" spans="1:15" ht="15" customHeight="1" x14ac:dyDescent="0.2">
      <c r="A11" s="79" t="s">
        <v>95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spans="1:15" ht="15" customHeight="1" x14ac:dyDescent="0.2">
      <c r="A12" s="84" t="s">
        <v>107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spans="1:15" ht="15" customHeight="1" x14ac:dyDescent="0.2">
      <c r="A13" s="84" t="s">
        <v>106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</row>
    <row r="14" spans="1:15" ht="15" customHeight="1" x14ac:dyDescent="0.2">
      <c r="A14" s="84" t="s">
        <v>105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</row>
    <row r="15" spans="1:15" ht="15" customHeight="1" x14ac:dyDescent="0.2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</row>
    <row r="16" spans="1:15" ht="15" customHeight="1" x14ac:dyDescent="0.2">
      <c r="A16" s="79" t="s">
        <v>96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spans="1:15" ht="15" customHeight="1" x14ac:dyDescent="0.2">
      <c r="A17" s="84" t="s">
        <v>104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spans="1:15" ht="15" customHeight="1" x14ac:dyDescent="0.2">
      <c r="A18" s="76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spans="1:15" ht="15" customHeight="1" x14ac:dyDescent="0.2">
      <c r="A19" s="79" t="s">
        <v>97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spans="1:15" ht="15" customHeight="1" x14ac:dyDescent="0.2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</row>
    <row r="21" spans="1:15" ht="15" customHeight="1" x14ac:dyDescent="0.2">
      <c r="A21" s="81" t="s">
        <v>98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3" spans="1:15" ht="30.75" customHeight="1" x14ac:dyDescent="0.2">
      <c r="A23" s="85" t="s">
        <v>99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</row>
    <row r="24" spans="1:15" ht="54.75" customHeight="1" x14ac:dyDescent="0.2">
      <c r="A24" s="85" t="s">
        <v>100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</row>
    <row r="25" spans="1:15" s="78" customFormat="1" ht="15" customHeight="1" x14ac:dyDescent="0.2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</row>
    <row r="26" spans="1:15" s="78" customFormat="1" ht="15" customHeight="1" x14ac:dyDescent="0.2">
      <c r="A26" s="81" t="s">
        <v>101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</row>
    <row r="27" spans="1:15" s="78" customFormat="1" ht="15" customHeight="1" x14ac:dyDescent="0.2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</row>
    <row r="28" spans="1:15" s="78" customFormat="1" ht="33.75" customHeight="1" x14ac:dyDescent="0.2">
      <c r="A28" s="83" t="s">
        <v>102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</row>
    <row r="29" spans="1:15" s="78" customFormat="1" ht="62.25" customHeight="1" x14ac:dyDescent="0.2">
      <c r="A29" s="85" t="s">
        <v>103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</row>
    <row r="30" spans="1:15" s="78" customFormat="1" ht="15" customHeight="1" x14ac:dyDescent="0.2"/>
    <row r="31" spans="1:15" s="78" customFormat="1" ht="15" customHeight="1" x14ac:dyDescent="0.2"/>
  </sheetData>
  <mergeCells count="26">
    <mergeCell ref="A17:O17"/>
    <mergeCell ref="A19:O19"/>
    <mergeCell ref="A20:O20"/>
    <mergeCell ref="A28:O28"/>
    <mergeCell ref="A29:O29"/>
    <mergeCell ref="A21:O21"/>
    <mergeCell ref="A23:O23"/>
    <mergeCell ref="A24:O24"/>
    <mergeCell ref="A25:O25"/>
    <mergeCell ref="A26:O26"/>
    <mergeCell ref="A27:O27"/>
    <mergeCell ref="A16:O16"/>
    <mergeCell ref="A1:O1"/>
    <mergeCell ref="A2:O2"/>
    <mergeCell ref="A3:O3"/>
    <mergeCell ref="A4:O4"/>
    <mergeCell ref="A6:O6"/>
    <mergeCell ref="A9:O9"/>
    <mergeCell ref="A5:O5"/>
    <mergeCell ref="A7:O7"/>
    <mergeCell ref="A8:O8"/>
    <mergeCell ref="A10:O10"/>
    <mergeCell ref="A11:O11"/>
    <mergeCell ref="A12:O12"/>
    <mergeCell ref="A13:O13"/>
    <mergeCell ref="A14:O1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2802F-23A1-47D3-B22E-B9A2A5E3B3B9}">
  <dimension ref="A1:N112"/>
  <sheetViews>
    <sheetView workbookViewId="0">
      <selection activeCell="B5" sqref="B5:D5"/>
    </sheetView>
  </sheetViews>
  <sheetFormatPr baseColWidth="10" defaultRowHeight="15" x14ac:dyDescent="0.2"/>
  <cols>
    <col min="1" max="1" width="20.1640625" customWidth="1"/>
    <col min="2" max="2" width="14.33203125" customWidth="1"/>
    <col min="3" max="3" width="18.1640625" customWidth="1"/>
    <col min="4" max="4" width="30" customWidth="1"/>
    <col min="5" max="5" width="13.5" customWidth="1"/>
    <col min="6" max="6" width="14.33203125" customWidth="1"/>
    <col min="7" max="7" width="14.83203125" customWidth="1"/>
    <col min="8" max="12" width="16.5" customWidth="1"/>
  </cols>
  <sheetData>
    <row r="1" spans="1:12" ht="18.75" customHeight="1" x14ac:dyDescent="0.25">
      <c r="A1" s="99" t="s">
        <v>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ht="16" x14ac:dyDescent="0.2">
      <c r="A2" s="100" t="s">
        <v>20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4" spans="1:12" ht="36" customHeight="1" x14ac:dyDescent="0.2">
      <c r="A4" s="1" t="s">
        <v>0</v>
      </c>
      <c r="B4" s="95"/>
      <c r="C4" s="95"/>
      <c r="D4" s="95"/>
      <c r="F4" s="91" t="s">
        <v>13</v>
      </c>
      <c r="G4" s="91"/>
      <c r="H4" s="3">
        <v>0.8</v>
      </c>
    </row>
    <row r="5" spans="1:12" ht="36" customHeight="1" x14ac:dyDescent="0.2">
      <c r="A5" s="1" t="s">
        <v>9</v>
      </c>
      <c r="B5" s="95" t="s">
        <v>8</v>
      </c>
      <c r="C5" s="95"/>
      <c r="D5" s="95"/>
      <c r="F5" s="91" t="s">
        <v>14</v>
      </c>
      <c r="G5" s="91"/>
      <c r="H5" s="4" t="s">
        <v>16</v>
      </c>
    </row>
    <row r="6" spans="1:12" ht="36" customHeight="1" x14ac:dyDescent="0.2">
      <c r="A6" s="1" t="s">
        <v>18</v>
      </c>
      <c r="B6" s="95"/>
      <c r="C6" s="95"/>
      <c r="D6" s="95"/>
      <c r="F6" s="91" t="s">
        <v>15</v>
      </c>
      <c r="G6" s="91"/>
      <c r="H6" s="4" t="str">
        <f>IF(B7=Liste!A8,Liste!A15,IF(B7=Liste!A9,Liste!A17,IF(B7=Liste!A10,Liste!A18,IF(B7=Liste!A11,Liste!A16,IF(B7=Liste!A12,Liste!A16,0)))))</f>
        <v>(À sélectionner)</v>
      </c>
    </row>
    <row r="7" spans="1:12" ht="36" customHeight="1" x14ac:dyDescent="0.2">
      <c r="A7" s="1" t="s">
        <v>1</v>
      </c>
      <c r="B7" s="92" t="s">
        <v>8</v>
      </c>
      <c r="C7" s="93"/>
      <c r="D7" s="94"/>
    </row>
    <row r="8" spans="1:12" ht="36" customHeight="1" x14ac:dyDescent="0.2">
      <c r="A8" s="1" t="s">
        <v>2</v>
      </c>
      <c r="B8" s="95"/>
      <c r="C8" s="95"/>
      <c r="D8" s="95"/>
    </row>
    <row r="9" spans="1:12" ht="16" thickBot="1" x14ac:dyDescent="0.25"/>
    <row r="10" spans="1:12" ht="16" thickBot="1" x14ac:dyDescent="0.25">
      <c r="A10" s="124" t="s">
        <v>21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6"/>
    </row>
    <row r="11" spans="1:12" ht="60" customHeight="1" thickBot="1" x14ac:dyDescent="0.25">
      <c r="A11" s="127" t="s">
        <v>33</v>
      </c>
      <c r="B11" s="128"/>
      <c r="C11" s="128"/>
      <c r="D11" s="128"/>
      <c r="E11" s="128"/>
      <c r="F11" s="128"/>
      <c r="G11" s="128"/>
      <c r="H11" s="129" t="s">
        <v>34</v>
      </c>
      <c r="I11" s="130"/>
      <c r="J11" s="130"/>
      <c r="K11" s="130"/>
      <c r="L11" s="131"/>
    </row>
    <row r="12" spans="1:12" ht="67.5" customHeight="1" x14ac:dyDescent="0.2">
      <c r="A12" s="132" t="s">
        <v>22</v>
      </c>
      <c r="B12" s="133"/>
      <c r="C12" s="133"/>
      <c r="D12" s="133"/>
      <c r="E12" s="133"/>
      <c r="F12" s="133"/>
      <c r="G12" s="134"/>
      <c r="H12" s="106" t="s">
        <v>23</v>
      </c>
      <c r="I12" s="106" t="s">
        <v>24</v>
      </c>
      <c r="J12" s="136"/>
      <c r="K12" s="137" t="s">
        <v>25</v>
      </c>
      <c r="L12" s="139" t="s">
        <v>35</v>
      </c>
    </row>
    <row r="13" spans="1:12" x14ac:dyDescent="0.2">
      <c r="A13" s="88" t="s">
        <v>27</v>
      </c>
      <c r="B13" s="89"/>
      <c r="C13" s="89"/>
      <c r="D13" s="89"/>
      <c r="E13" s="89"/>
      <c r="F13" s="89"/>
      <c r="G13" s="90"/>
      <c r="H13" s="135"/>
      <c r="I13" s="7" t="s">
        <v>28</v>
      </c>
      <c r="J13" s="8" t="s">
        <v>29</v>
      </c>
      <c r="K13" s="138"/>
      <c r="L13" s="111"/>
    </row>
    <row r="14" spans="1:12" x14ac:dyDescent="0.2">
      <c r="A14" s="115" t="s">
        <v>30</v>
      </c>
      <c r="B14" s="116"/>
      <c r="C14" s="116"/>
      <c r="D14" s="116"/>
      <c r="E14" s="116"/>
      <c r="F14" s="116"/>
      <c r="G14" s="117"/>
      <c r="H14" s="9">
        <v>35150</v>
      </c>
      <c r="I14" s="10">
        <v>1500</v>
      </c>
      <c r="J14" s="118" t="s">
        <v>31</v>
      </c>
      <c r="K14" s="10">
        <v>20000</v>
      </c>
      <c r="L14" s="11">
        <f>H14-I14-K14</f>
        <v>13650</v>
      </c>
    </row>
    <row r="15" spans="1:12" x14ac:dyDescent="0.2">
      <c r="A15" s="121"/>
      <c r="B15" s="122"/>
      <c r="C15" s="122"/>
      <c r="D15" s="122"/>
      <c r="E15" s="122"/>
      <c r="F15" s="122"/>
      <c r="G15" s="123"/>
      <c r="H15" s="12"/>
      <c r="I15" s="13"/>
      <c r="J15" s="119"/>
      <c r="K15" s="14"/>
      <c r="L15" s="15">
        <f>H15-I15-K15</f>
        <v>0</v>
      </c>
    </row>
    <row r="16" spans="1:12" x14ac:dyDescent="0.2">
      <c r="A16" s="121"/>
      <c r="B16" s="122"/>
      <c r="C16" s="122"/>
      <c r="D16" s="122"/>
      <c r="E16" s="122"/>
      <c r="F16" s="122"/>
      <c r="G16" s="123"/>
      <c r="H16" s="12"/>
      <c r="I16" s="13"/>
      <c r="J16" s="119"/>
      <c r="K16" s="14"/>
      <c r="L16" s="15">
        <f>H16-I16-K16</f>
        <v>0</v>
      </c>
    </row>
    <row r="17" spans="1:12" x14ac:dyDescent="0.2">
      <c r="A17" s="121"/>
      <c r="B17" s="122"/>
      <c r="C17" s="122"/>
      <c r="D17" s="122"/>
      <c r="E17" s="122"/>
      <c r="F17" s="122"/>
      <c r="G17" s="123"/>
      <c r="H17" s="12"/>
      <c r="I17" s="13"/>
      <c r="J17" s="119"/>
      <c r="K17" s="14"/>
      <c r="L17" s="15">
        <f>H17-I17-K17</f>
        <v>0</v>
      </c>
    </row>
    <row r="18" spans="1:12" x14ac:dyDescent="0.2">
      <c r="A18" s="121"/>
      <c r="B18" s="122"/>
      <c r="C18" s="122"/>
      <c r="D18" s="122"/>
      <c r="E18" s="122"/>
      <c r="F18" s="122"/>
      <c r="G18" s="123"/>
      <c r="H18" s="12"/>
      <c r="I18" s="13"/>
      <c r="J18" s="120"/>
      <c r="K18" s="14"/>
      <c r="L18" s="15">
        <f>H18-I18-K18</f>
        <v>0</v>
      </c>
    </row>
    <row r="19" spans="1:12" x14ac:dyDescent="0.2">
      <c r="A19" s="96" t="s">
        <v>32</v>
      </c>
      <c r="B19" s="97"/>
      <c r="C19" s="97"/>
      <c r="D19" s="97"/>
      <c r="E19" s="97"/>
      <c r="F19" s="97"/>
      <c r="G19" s="98"/>
      <c r="H19" s="16">
        <f>SUM(H15:H18)</f>
        <v>0</v>
      </c>
      <c r="I19" s="17">
        <f>SUM(I15:I18)</f>
        <v>0</v>
      </c>
      <c r="J19" s="18">
        <f>SUM(J15:J18)</f>
        <v>0</v>
      </c>
      <c r="K19" s="17">
        <f>SUM(K15:K18)</f>
        <v>0</v>
      </c>
      <c r="L19" s="19">
        <f>SUM(L15:L18)</f>
        <v>0</v>
      </c>
    </row>
    <row r="20" spans="1:12" x14ac:dyDescent="0.2">
      <c r="A20" s="101" t="s">
        <v>36</v>
      </c>
      <c r="B20" s="102"/>
      <c r="C20" s="102"/>
      <c r="D20" s="102"/>
      <c r="E20" s="102"/>
      <c r="F20" s="102"/>
      <c r="G20" s="103"/>
      <c r="H20" s="104" t="s">
        <v>23</v>
      </c>
      <c r="I20" s="107" t="s">
        <v>37</v>
      </c>
      <c r="J20" s="110" t="s">
        <v>38</v>
      </c>
      <c r="K20" s="110" t="s">
        <v>25</v>
      </c>
      <c r="L20" s="111" t="s">
        <v>26</v>
      </c>
    </row>
    <row r="21" spans="1:12" x14ac:dyDescent="0.2">
      <c r="A21" s="112" t="s">
        <v>39</v>
      </c>
      <c r="B21" s="113"/>
      <c r="C21" s="113"/>
      <c r="D21" s="113"/>
      <c r="E21" s="113"/>
      <c r="F21" s="113"/>
      <c r="G21" s="114"/>
      <c r="H21" s="105"/>
      <c r="I21" s="108"/>
      <c r="J21" s="110"/>
      <c r="K21" s="110"/>
      <c r="L21" s="111"/>
    </row>
    <row r="22" spans="1:12" ht="26" x14ac:dyDescent="0.2">
      <c r="A22" s="143" t="s">
        <v>40</v>
      </c>
      <c r="B22" s="144"/>
      <c r="C22" s="145"/>
      <c r="D22" s="20" t="s">
        <v>47</v>
      </c>
      <c r="E22" s="8" t="s">
        <v>41</v>
      </c>
      <c r="F22" s="8" t="s">
        <v>42</v>
      </c>
      <c r="G22" s="8" t="s">
        <v>43</v>
      </c>
      <c r="H22" s="106"/>
      <c r="I22" s="109"/>
      <c r="J22" s="110"/>
      <c r="K22" s="110"/>
      <c r="L22" s="111"/>
    </row>
    <row r="23" spans="1:12" x14ac:dyDescent="0.2">
      <c r="A23" s="115" t="s">
        <v>44</v>
      </c>
      <c r="B23" s="116"/>
      <c r="C23" s="117"/>
      <c r="D23" s="21" t="s">
        <v>45</v>
      </c>
      <c r="E23" s="22">
        <v>26.85</v>
      </c>
      <c r="F23" s="23">
        <v>0.26</v>
      </c>
      <c r="G23" s="24">
        <v>150</v>
      </c>
      <c r="H23" s="9">
        <f>ROUND((E23+(E23*F23))*G23,0)</f>
        <v>5075</v>
      </c>
      <c r="I23" s="25"/>
      <c r="J23" s="25">
        <v>2000</v>
      </c>
      <c r="K23" s="25"/>
      <c r="L23" s="11">
        <f t="shared" ref="L23:L37" si="0">H23-I23-J23-K23</f>
        <v>3075</v>
      </c>
    </row>
    <row r="24" spans="1:12" x14ac:dyDescent="0.2">
      <c r="A24" s="140"/>
      <c r="B24" s="141"/>
      <c r="C24" s="142"/>
      <c r="D24" s="26"/>
      <c r="E24" s="27"/>
      <c r="F24" s="28"/>
      <c r="G24" s="29"/>
      <c r="H24" s="30">
        <f t="shared" ref="H24:H37" si="1">ROUND((E24+(E24*F24))*G24,0)</f>
        <v>0</v>
      </c>
      <c r="I24" s="13"/>
      <c r="J24" s="13"/>
      <c r="K24" s="13"/>
      <c r="L24" s="15">
        <f t="shared" si="0"/>
        <v>0</v>
      </c>
    </row>
    <row r="25" spans="1:12" x14ac:dyDescent="0.2">
      <c r="A25" s="140"/>
      <c r="B25" s="141"/>
      <c r="C25" s="142"/>
      <c r="D25" s="26"/>
      <c r="E25" s="27"/>
      <c r="F25" s="28"/>
      <c r="G25" s="29"/>
      <c r="H25" s="30">
        <f t="shared" si="1"/>
        <v>0</v>
      </c>
      <c r="I25" s="13"/>
      <c r="J25" s="13"/>
      <c r="K25" s="13"/>
      <c r="L25" s="15">
        <f t="shared" si="0"/>
        <v>0</v>
      </c>
    </row>
    <row r="26" spans="1:12" x14ac:dyDescent="0.2">
      <c r="A26" s="140"/>
      <c r="B26" s="141"/>
      <c r="C26" s="142"/>
      <c r="D26" s="26"/>
      <c r="E26" s="27"/>
      <c r="F26" s="28"/>
      <c r="G26" s="29"/>
      <c r="H26" s="30">
        <f t="shared" si="1"/>
        <v>0</v>
      </c>
      <c r="I26" s="13"/>
      <c r="J26" s="13"/>
      <c r="K26" s="13"/>
      <c r="L26" s="15">
        <f t="shared" si="0"/>
        <v>0</v>
      </c>
    </row>
    <row r="27" spans="1:12" x14ac:dyDescent="0.2">
      <c r="A27" s="140"/>
      <c r="B27" s="141"/>
      <c r="C27" s="142"/>
      <c r="D27" s="26"/>
      <c r="E27" s="27"/>
      <c r="F27" s="28"/>
      <c r="G27" s="29"/>
      <c r="H27" s="30">
        <f t="shared" si="1"/>
        <v>0</v>
      </c>
      <c r="I27" s="13"/>
      <c r="J27" s="13"/>
      <c r="K27" s="13"/>
      <c r="L27" s="15">
        <f t="shared" si="0"/>
        <v>0</v>
      </c>
    </row>
    <row r="28" spans="1:12" x14ac:dyDescent="0.2">
      <c r="A28" s="140"/>
      <c r="B28" s="141"/>
      <c r="C28" s="142"/>
      <c r="D28" s="26"/>
      <c r="E28" s="27"/>
      <c r="F28" s="28"/>
      <c r="G28" s="29"/>
      <c r="H28" s="30">
        <f t="shared" si="1"/>
        <v>0</v>
      </c>
      <c r="I28" s="13"/>
      <c r="J28" s="13"/>
      <c r="K28" s="13"/>
      <c r="L28" s="15">
        <f t="shared" si="0"/>
        <v>0</v>
      </c>
    </row>
    <row r="29" spans="1:12" x14ac:dyDescent="0.2">
      <c r="A29" s="140"/>
      <c r="B29" s="141"/>
      <c r="C29" s="142"/>
      <c r="D29" s="26"/>
      <c r="E29" s="27"/>
      <c r="F29" s="28"/>
      <c r="G29" s="29"/>
      <c r="H29" s="30">
        <f t="shared" si="1"/>
        <v>0</v>
      </c>
      <c r="I29" s="13"/>
      <c r="J29" s="13"/>
      <c r="K29" s="13"/>
      <c r="L29" s="15">
        <f t="shared" si="0"/>
        <v>0</v>
      </c>
    </row>
    <row r="30" spans="1:12" x14ac:dyDescent="0.2">
      <c r="A30" s="140"/>
      <c r="B30" s="141"/>
      <c r="C30" s="142"/>
      <c r="D30" s="26"/>
      <c r="E30" s="27"/>
      <c r="F30" s="28"/>
      <c r="G30" s="29"/>
      <c r="H30" s="30">
        <f t="shared" si="1"/>
        <v>0</v>
      </c>
      <c r="I30" s="13"/>
      <c r="J30" s="13"/>
      <c r="K30" s="13"/>
      <c r="L30" s="15">
        <f t="shared" si="0"/>
        <v>0</v>
      </c>
    </row>
    <row r="31" spans="1:12" x14ac:dyDescent="0.2">
      <c r="A31" s="140"/>
      <c r="B31" s="141"/>
      <c r="C31" s="142"/>
      <c r="D31" s="26"/>
      <c r="E31" s="27"/>
      <c r="F31" s="28"/>
      <c r="G31" s="29"/>
      <c r="H31" s="30">
        <f t="shared" si="1"/>
        <v>0</v>
      </c>
      <c r="I31" s="13"/>
      <c r="J31" s="13"/>
      <c r="K31" s="13"/>
      <c r="L31" s="15">
        <f t="shared" si="0"/>
        <v>0</v>
      </c>
    </row>
    <row r="32" spans="1:12" x14ac:dyDescent="0.2">
      <c r="A32" s="140"/>
      <c r="B32" s="141"/>
      <c r="C32" s="142"/>
      <c r="D32" s="26"/>
      <c r="E32" s="27"/>
      <c r="F32" s="28"/>
      <c r="G32" s="29"/>
      <c r="H32" s="30">
        <f t="shared" si="1"/>
        <v>0</v>
      </c>
      <c r="I32" s="13"/>
      <c r="J32" s="13"/>
      <c r="K32" s="13"/>
      <c r="L32" s="15">
        <f t="shared" si="0"/>
        <v>0</v>
      </c>
    </row>
    <row r="33" spans="1:12" x14ac:dyDescent="0.2">
      <c r="A33" s="140"/>
      <c r="B33" s="141"/>
      <c r="C33" s="142"/>
      <c r="D33" s="26"/>
      <c r="E33" s="27"/>
      <c r="F33" s="28"/>
      <c r="G33" s="29"/>
      <c r="H33" s="30">
        <f t="shared" si="1"/>
        <v>0</v>
      </c>
      <c r="I33" s="13"/>
      <c r="J33" s="13"/>
      <c r="K33" s="13"/>
      <c r="L33" s="15">
        <f t="shared" si="0"/>
        <v>0</v>
      </c>
    </row>
    <row r="34" spans="1:12" x14ac:dyDescent="0.2">
      <c r="A34" s="140"/>
      <c r="B34" s="141"/>
      <c r="C34" s="142"/>
      <c r="D34" s="26"/>
      <c r="E34" s="27"/>
      <c r="F34" s="28"/>
      <c r="G34" s="29"/>
      <c r="H34" s="30">
        <f t="shared" si="1"/>
        <v>0</v>
      </c>
      <c r="I34" s="13"/>
      <c r="J34" s="13"/>
      <c r="K34" s="13"/>
      <c r="L34" s="15">
        <f t="shared" si="0"/>
        <v>0</v>
      </c>
    </row>
    <row r="35" spans="1:12" x14ac:dyDescent="0.2">
      <c r="A35" s="140"/>
      <c r="B35" s="141"/>
      <c r="C35" s="142"/>
      <c r="D35" s="26"/>
      <c r="E35" s="27"/>
      <c r="F35" s="28"/>
      <c r="G35" s="29"/>
      <c r="H35" s="30">
        <f t="shared" si="1"/>
        <v>0</v>
      </c>
      <c r="I35" s="13"/>
      <c r="J35" s="13"/>
      <c r="K35" s="13"/>
      <c r="L35" s="15">
        <f t="shared" si="0"/>
        <v>0</v>
      </c>
    </row>
    <row r="36" spans="1:12" x14ac:dyDescent="0.2">
      <c r="A36" s="140"/>
      <c r="B36" s="141"/>
      <c r="C36" s="142"/>
      <c r="D36" s="26"/>
      <c r="E36" s="27"/>
      <c r="F36" s="28"/>
      <c r="G36" s="29"/>
      <c r="H36" s="30">
        <f t="shared" si="1"/>
        <v>0</v>
      </c>
      <c r="I36" s="13"/>
      <c r="J36" s="13"/>
      <c r="K36" s="13"/>
      <c r="L36" s="15">
        <f t="shared" si="0"/>
        <v>0</v>
      </c>
    </row>
    <row r="37" spans="1:12" x14ac:dyDescent="0.2">
      <c r="A37" s="140"/>
      <c r="B37" s="141"/>
      <c r="C37" s="142"/>
      <c r="D37" s="26"/>
      <c r="E37" s="27"/>
      <c r="F37" s="28"/>
      <c r="G37" s="29"/>
      <c r="H37" s="30">
        <f t="shared" si="1"/>
        <v>0</v>
      </c>
      <c r="I37" s="31"/>
      <c r="J37" s="31"/>
      <c r="K37" s="31"/>
      <c r="L37" s="15">
        <f t="shared" si="0"/>
        <v>0</v>
      </c>
    </row>
    <row r="38" spans="1:12" x14ac:dyDescent="0.2">
      <c r="A38" s="147" t="s">
        <v>46</v>
      </c>
      <c r="B38" s="148"/>
      <c r="C38" s="148"/>
      <c r="D38" s="148"/>
      <c r="E38" s="148"/>
      <c r="F38" s="148"/>
      <c r="G38" s="149"/>
      <c r="H38" s="16">
        <f>SUM(H24:H37)</f>
        <v>0</v>
      </c>
      <c r="I38" s="16">
        <f>SUM(I24:I37)</f>
        <v>0</v>
      </c>
      <c r="J38" s="17">
        <f>SUM(J24:J37)</f>
        <v>0</v>
      </c>
      <c r="K38" s="16">
        <f>SUM(K24:K37)</f>
        <v>0</v>
      </c>
      <c r="L38" s="19">
        <f>SUM(L24:L37)</f>
        <v>0</v>
      </c>
    </row>
    <row r="39" spans="1:12" x14ac:dyDescent="0.2">
      <c r="A39" s="101" t="s">
        <v>48</v>
      </c>
      <c r="B39" s="102"/>
      <c r="C39" s="102"/>
      <c r="D39" s="102"/>
      <c r="E39" s="102"/>
      <c r="F39" s="102"/>
      <c r="G39" s="150" t="s">
        <v>49</v>
      </c>
      <c r="H39" s="104" t="s">
        <v>23</v>
      </c>
      <c r="I39" s="107" t="s">
        <v>37</v>
      </c>
      <c r="J39" s="108" t="s">
        <v>38</v>
      </c>
      <c r="K39" s="108" t="s">
        <v>25</v>
      </c>
      <c r="L39" s="146" t="s">
        <v>50</v>
      </c>
    </row>
    <row r="40" spans="1:12" x14ac:dyDescent="0.2">
      <c r="A40" s="112" t="s">
        <v>51</v>
      </c>
      <c r="B40" s="113"/>
      <c r="C40" s="113"/>
      <c r="D40" s="113"/>
      <c r="E40" s="113"/>
      <c r="F40" s="113"/>
      <c r="G40" s="151"/>
      <c r="H40" s="106"/>
      <c r="I40" s="109"/>
      <c r="J40" s="109"/>
      <c r="K40" s="109"/>
      <c r="L40" s="139"/>
    </row>
    <row r="41" spans="1:12" ht="28.5" customHeight="1" x14ac:dyDescent="0.2">
      <c r="A41" s="152" t="s">
        <v>52</v>
      </c>
      <c r="B41" s="153"/>
      <c r="C41" s="153"/>
      <c r="D41" s="153"/>
      <c r="E41" s="153"/>
      <c r="F41" s="153"/>
      <c r="G41" s="154"/>
      <c r="H41" s="32">
        <f>5*100*0.53+5*16.4+2*219</f>
        <v>785</v>
      </c>
      <c r="I41" s="33"/>
      <c r="J41" s="34">
        <f>H41</f>
        <v>785</v>
      </c>
      <c r="K41" s="34"/>
      <c r="L41" s="11">
        <f t="shared" ref="L41:L46" si="2">H41-I41-J41-K41</f>
        <v>0</v>
      </c>
    </row>
    <row r="42" spans="1:12" x14ac:dyDescent="0.2">
      <c r="A42" s="155"/>
      <c r="B42" s="156"/>
      <c r="C42" s="156"/>
      <c r="D42" s="156"/>
      <c r="E42" s="156"/>
      <c r="F42" s="156"/>
      <c r="G42" s="156"/>
      <c r="H42" s="35"/>
      <c r="I42" s="13"/>
      <c r="J42" s="36"/>
      <c r="K42" s="36"/>
      <c r="L42" s="15">
        <f t="shared" si="2"/>
        <v>0</v>
      </c>
    </row>
    <row r="43" spans="1:12" x14ac:dyDescent="0.2">
      <c r="A43" s="155"/>
      <c r="B43" s="156"/>
      <c r="C43" s="156"/>
      <c r="D43" s="156"/>
      <c r="E43" s="156"/>
      <c r="F43" s="156"/>
      <c r="G43" s="156"/>
      <c r="H43" s="35"/>
      <c r="I43" s="13"/>
      <c r="J43" s="36"/>
      <c r="K43" s="36"/>
      <c r="L43" s="15">
        <f t="shared" si="2"/>
        <v>0</v>
      </c>
    </row>
    <row r="44" spans="1:12" x14ac:dyDescent="0.2">
      <c r="A44" s="121"/>
      <c r="B44" s="122"/>
      <c r="C44" s="122"/>
      <c r="D44" s="122"/>
      <c r="E44" s="122"/>
      <c r="F44" s="122"/>
      <c r="G44" s="123"/>
      <c r="H44" s="35"/>
      <c r="I44" s="13"/>
      <c r="J44" s="36"/>
      <c r="K44" s="36"/>
      <c r="L44" s="15">
        <f t="shared" si="2"/>
        <v>0</v>
      </c>
    </row>
    <row r="45" spans="1:12" x14ac:dyDescent="0.2">
      <c r="A45" s="121"/>
      <c r="B45" s="122"/>
      <c r="C45" s="122"/>
      <c r="D45" s="122"/>
      <c r="E45" s="122"/>
      <c r="F45" s="122"/>
      <c r="G45" s="123"/>
      <c r="H45" s="35"/>
      <c r="I45" s="13"/>
      <c r="J45" s="36"/>
      <c r="K45" s="36"/>
      <c r="L45" s="15">
        <f t="shared" si="2"/>
        <v>0</v>
      </c>
    </row>
    <row r="46" spans="1:12" x14ac:dyDescent="0.2">
      <c r="A46" s="155"/>
      <c r="B46" s="156"/>
      <c r="C46" s="156"/>
      <c r="D46" s="156"/>
      <c r="E46" s="156"/>
      <c r="F46" s="156"/>
      <c r="G46" s="156"/>
      <c r="H46" s="37"/>
      <c r="I46" s="31"/>
      <c r="J46" s="38"/>
      <c r="K46" s="38"/>
      <c r="L46" s="15">
        <f t="shared" si="2"/>
        <v>0</v>
      </c>
    </row>
    <row r="47" spans="1:12" x14ac:dyDescent="0.2">
      <c r="A47" s="96" t="s">
        <v>53</v>
      </c>
      <c r="B47" s="97"/>
      <c r="C47" s="97"/>
      <c r="D47" s="97"/>
      <c r="E47" s="97"/>
      <c r="F47" s="97"/>
      <c r="G47" s="98"/>
      <c r="H47" s="16">
        <f>SUM(H42:H46)</f>
        <v>0</v>
      </c>
      <c r="I47" s="17">
        <f t="shared" ref="I47:L47" si="3">SUM(I42:I46)</f>
        <v>0</v>
      </c>
      <c r="J47" s="17">
        <f t="shared" si="3"/>
        <v>0</v>
      </c>
      <c r="K47" s="17">
        <f>SUM(K42:K46)</f>
        <v>0</v>
      </c>
      <c r="L47" s="19">
        <f t="shared" si="3"/>
        <v>0</v>
      </c>
    </row>
    <row r="48" spans="1:12" x14ac:dyDescent="0.2">
      <c r="A48" s="101" t="s">
        <v>54</v>
      </c>
      <c r="B48" s="102"/>
      <c r="C48" s="102"/>
      <c r="D48" s="102"/>
      <c r="E48" s="102"/>
      <c r="F48" s="102"/>
      <c r="G48" s="103"/>
      <c r="H48" s="104" t="s">
        <v>23</v>
      </c>
      <c r="I48" s="107" t="s">
        <v>37</v>
      </c>
      <c r="J48" s="108" t="s">
        <v>38</v>
      </c>
      <c r="K48" s="108" t="s">
        <v>25</v>
      </c>
      <c r="L48" s="146" t="s">
        <v>50</v>
      </c>
    </row>
    <row r="49" spans="1:12" x14ac:dyDescent="0.2">
      <c r="A49" s="112" t="s">
        <v>55</v>
      </c>
      <c r="B49" s="113"/>
      <c r="C49" s="113"/>
      <c r="D49" s="113"/>
      <c r="E49" s="113"/>
      <c r="F49" s="113"/>
      <c r="G49" s="114"/>
      <c r="H49" s="106"/>
      <c r="I49" s="109"/>
      <c r="J49" s="109"/>
      <c r="K49" s="109"/>
      <c r="L49" s="139"/>
    </row>
    <row r="50" spans="1:12" x14ac:dyDescent="0.2">
      <c r="A50" s="115" t="s">
        <v>56</v>
      </c>
      <c r="B50" s="116"/>
      <c r="C50" s="116"/>
      <c r="D50" s="116"/>
      <c r="E50" s="116"/>
      <c r="F50" s="116"/>
      <c r="G50" s="117"/>
      <c r="H50" s="9">
        <f>3*60000</f>
        <v>180000</v>
      </c>
      <c r="I50" s="10">
        <v>80000</v>
      </c>
      <c r="J50" s="34"/>
      <c r="K50" s="9"/>
      <c r="L50" s="11">
        <f t="shared" ref="L50:L55" si="4">H50-I50-J50-K50</f>
        <v>100000</v>
      </c>
    </row>
    <row r="51" spans="1:12" x14ac:dyDescent="0.2">
      <c r="A51" s="121"/>
      <c r="B51" s="122"/>
      <c r="C51" s="122"/>
      <c r="D51" s="122"/>
      <c r="E51" s="122"/>
      <c r="F51" s="122"/>
      <c r="G51" s="123"/>
      <c r="H51" s="12"/>
      <c r="I51" s="13"/>
      <c r="J51" s="13"/>
      <c r="K51" s="39"/>
      <c r="L51" s="15">
        <f t="shared" si="4"/>
        <v>0</v>
      </c>
    </row>
    <row r="52" spans="1:12" x14ac:dyDescent="0.2">
      <c r="A52" s="121"/>
      <c r="B52" s="122"/>
      <c r="C52" s="122"/>
      <c r="D52" s="122"/>
      <c r="E52" s="122"/>
      <c r="F52" s="122"/>
      <c r="G52" s="123"/>
      <c r="H52" s="12"/>
      <c r="I52" s="13"/>
      <c r="J52" s="13"/>
      <c r="K52" s="39"/>
      <c r="L52" s="15">
        <f t="shared" si="4"/>
        <v>0</v>
      </c>
    </row>
    <row r="53" spans="1:12" x14ac:dyDescent="0.2">
      <c r="A53" s="121"/>
      <c r="B53" s="122"/>
      <c r="C53" s="122"/>
      <c r="D53" s="122"/>
      <c r="E53" s="122"/>
      <c r="F53" s="122"/>
      <c r="G53" s="123"/>
      <c r="H53" s="12"/>
      <c r="I53" s="13"/>
      <c r="J53" s="13"/>
      <c r="K53" s="39"/>
      <c r="L53" s="15">
        <f t="shared" si="4"/>
        <v>0</v>
      </c>
    </row>
    <row r="54" spans="1:12" x14ac:dyDescent="0.2">
      <c r="A54" s="121"/>
      <c r="B54" s="122"/>
      <c r="C54" s="122"/>
      <c r="D54" s="122"/>
      <c r="E54" s="122"/>
      <c r="F54" s="122"/>
      <c r="G54" s="123"/>
      <c r="H54" s="12"/>
      <c r="I54" s="13"/>
      <c r="J54" s="13"/>
      <c r="K54" s="39"/>
      <c r="L54" s="15">
        <f t="shared" si="4"/>
        <v>0</v>
      </c>
    </row>
    <row r="55" spans="1:12" x14ac:dyDescent="0.2">
      <c r="A55" s="121"/>
      <c r="B55" s="122"/>
      <c r="C55" s="122"/>
      <c r="D55" s="122"/>
      <c r="E55" s="122"/>
      <c r="F55" s="122"/>
      <c r="G55" s="123"/>
      <c r="H55" s="12"/>
      <c r="I55" s="13"/>
      <c r="J55" s="13"/>
      <c r="K55" s="39"/>
      <c r="L55" s="15">
        <f t="shared" si="4"/>
        <v>0</v>
      </c>
    </row>
    <row r="56" spans="1:12" x14ac:dyDescent="0.2">
      <c r="A56" s="96" t="s">
        <v>57</v>
      </c>
      <c r="B56" s="97"/>
      <c r="C56" s="97"/>
      <c r="D56" s="97"/>
      <c r="E56" s="97"/>
      <c r="F56" s="97"/>
      <c r="G56" s="98"/>
      <c r="H56" s="16">
        <f t="shared" ref="H56:K56" si="5">SUM(H51:H55)</f>
        <v>0</v>
      </c>
      <c r="I56" s="16">
        <f t="shared" si="5"/>
        <v>0</v>
      </c>
      <c r="J56" s="17">
        <f t="shared" si="5"/>
        <v>0</v>
      </c>
      <c r="K56" s="17">
        <f t="shared" si="5"/>
        <v>0</v>
      </c>
      <c r="L56" s="19">
        <f>IF(SUM(L51:L55)&lt;=100000,SUM(L51:L55),"Maximum de 100 000 $ dépassé !")</f>
        <v>0</v>
      </c>
    </row>
    <row r="57" spans="1:12" ht="26" x14ac:dyDescent="0.2">
      <c r="A57" s="164" t="s">
        <v>113</v>
      </c>
      <c r="B57" s="165"/>
      <c r="C57" s="165"/>
      <c r="D57" s="165"/>
      <c r="E57" s="165"/>
      <c r="F57" s="165"/>
      <c r="G57" s="166"/>
      <c r="H57" s="41" t="s">
        <v>23</v>
      </c>
      <c r="I57" s="42" t="s">
        <v>37</v>
      </c>
      <c r="J57" s="43" t="s">
        <v>38</v>
      </c>
      <c r="K57" s="41" t="s">
        <v>25</v>
      </c>
      <c r="L57" s="44" t="s">
        <v>50</v>
      </c>
    </row>
    <row r="58" spans="1:12" x14ac:dyDescent="0.2">
      <c r="A58" s="121"/>
      <c r="B58" s="122"/>
      <c r="C58" s="122"/>
      <c r="D58" s="122"/>
      <c r="E58" s="122"/>
      <c r="F58" s="122"/>
      <c r="G58" s="123"/>
      <c r="H58" s="12"/>
      <c r="I58" s="13"/>
      <c r="J58" s="13"/>
      <c r="K58" s="13"/>
      <c r="L58" s="15">
        <f>H58-I58-J58-K58</f>
        <v>0</v>
      </c>
    </row>
    <row r="59" spans="1:12" x14ac:dyDescent="0.2">
      <c r="A59" s="121"/>
      <c r="B59" s="122"/>
      <c r="C59" s="122"/>
      <c r="D59" s="122"/>
      <c r="E59" s="122"/>
      <c r="F59" s="122"/>
      <c r="G59" s="123"/>
      <c r="H59" s="12"/>
      <c r="I59" s="13"/>
      <c r="J59" s="13"/>
      <c r="K59" s="13"/>
      <c r="L59" s="15">
        <f>H59-I59-J59-K59</f>
        <v>0</v>
      </c>
    </row>
    <row r="60" spans="1:12" x14ac:dyDescent="0.2">
      <c r="A60" s="121"/>
      <c r="B60" s="122"/>
      <c r="C60" s="122"/>
      <c r="D60" s="122"/>
      <c r="E60" s="122"/>
      <c r="F60" s="122"/>
      <c r="G60" s="123"/>
      <c r="H60" s="12"/>
      <c r="I60" s="13"/>
      <c r="J60" s="13"/>
      <c r="K60" s="13"/>
      <c r="L60" s="15">
        <f>H60-I60-J60-K60</f>
        <v>0</v>
      </c>
    </row>
    <row r="61" spans="1:12" x14ac:dyDescent="0.2">
      <c r="A61" s="121"/>
      <c r="B61" s="122"/>
      <c r="C61" s="122"/>
      <c r="D61" s="122"/>
      <c r="E61" s="122"/>
      <c r="F61" s="122"/>
      <c r="G61" s="123"/>
      <c r="H61" s="12"/>
      <c r="I61" s="13"/>
      <c r="J61" s="13"/>
      <c r="K61" s="13"/>
      <c r="L61" s="15">
        <f>H61-I61-J61-K61</f>
        <v>0</v>
      </c>
    </row>
    <row r="62" spans="1:12" x14ac:dyDescent="0.2">
      <c r="A62" s="96" t="s">
        <v>58</v>
      </c>
      <c r="B62" s="97"/>
      <c r="C62" s="97"/>
      <c r="D62" s="97"/>
      <c r="E62" s="97"/>
      <c r="F62" s="97"/>
      <c r="G62" s="98"/>
      <c r="H62" s="17">
        <f>SUM(H58:H61)</f>
        <v>0</v>
      </c>
      <c r="I62" s="17">
        <f t="shared" ref="I62:L62" si="6">SUM(I58:I61)</f>
        <v>0</v>
      </c>
      <c r="J62" s="17">
        <f t="shared" si="6"/>
        <v>0</v>
      </c>
      <c r="K62" s="17">
        <f t="shared" si="6"/>
        <v>0</v>
      </c>
      <c r="L62" s="19">
        <f t="shared" si="6"/>
        <v>0</v>
      </c>
    </row>
    <row r="63" spans="1:12" x14ac:dyDescent="0.2">
      <c r="A63" s="101" t="s">
        <v>59</v>
      </c>
      <c r="B63" s="102"/>
      <c r="C63" s="102"/>
      <c r="D63" s="102"/>
      <c r="E63" s="102"/>
      <c r="F63" s="102"/>
      <c r="G63" s="103"/>
      <c r="H63" s="104" t="s">
        <v>23</v>
      </c>
      <c r="I63" s="107" t="s">
        <v>37</v>
      </c>
      <c r="J63" s="108" t="s">
        <v>38</v>
      </c>
      <c r="K63" s="107" t="s">
        <v>25</v>
      </c>
      <c r="L63" s="160" t="s">
        <v>50</v>
      </c>
    </row>
    <row r="64" spans="1:12" x14ac:dyDescent="0.2">
      <c r="A64" s="161" t="s">
        <v>114</v>
      </c>
      <c r="B64" s="162"/>
      <c r="C64" s="162"/>
      <c r="D64" s="162"/>
      <c r="E64" s="162"/>
      <c r="F64" s="162"/>
      <c r="G64" s="163"/>
      <c r="H64" s="106"/>
      <c r="I64" s="109"/>
      <c r="J64" s="109"/>
      <c r="K64" s="109"/>
      <c r="L64" s="139"/>
    </row>
    <row r="65" spans="1:14" x14ac:dyDescent="0.2">
      <c r="A65" s="121"/>
      <c r="B65" s="122"/>
      <c r="C65" s="122"/>
      <c r="D65" s="122"/>
      <c r="E65" s="122"/>
      <c r="F65" s="122"/>
      <c r="G65" s="123"/>
      <c r="H65" s="12"/>
      <c r="I65" s="13"/>
      <c r="J65" s="13"/>
      <c r="K65" s="13"/>
      <c r="L65" s="15">
        <f>H65-I65-J65-K65</f>
        <v>0</v>
      </c>
    </row>
    <row r="66" spans="1:14" x14ac:dyDescent="0.2">
      <c r="A66" s="121"/>
      <c r="B66" s="122"/>
      <c r="C66" s="122"/>
      <c r="D66" s="122"/>
      <c r="E66" s="122"/>
      <c r="F66" s="122"/>
      <c r="G66" s="123"/>
      <c r="H66" s="12"/>
      <c r="I66" s="13"/>
      <c r="J66" s="13"/>
      <c r="K66" s="13"/>
      <c r="L66" s="15">
        <f>H66-I66-J66-K66</f>
        <v>0</v>
      </c>
    </row>
    <row r="67" spans="1:14" x14ac:dyDescent="0.2">
      <c r="A67" s="121"/>
      <c r="B67" s="122"/>
      <c r="C67" s="122"/>
      <c r="D67" s="122"/>
      <c r="E67" s="122"/>
      <c r="F67" s="122"/>
      <c r="G67" s="123"/>
      <c r="H67" s="12"/>
      <c r="I67" s="13"/>
      <c r="J67" s="13"/>
      <c r="K67" s="13"/>
      <c r="L67" s="15">
        <f>H67-I67-J67-K67</f>
        <v>0</v>
      </c>
    </row>
    <row r="68" spans="1:14" x14ac:dyDescent="0.2">
      <c r="A68" s="121"/>
      <c r="B68" s="122"/>
      <c r="C68" s="122"/>
      <c r="D68" s="122"/>
      <c r="E68" s="122"/>
      <c r="F68" s="122"/>
      <c r="G68" s="123"/>
      <c r="H68" s="12"/>
      <c r="I68" s="13"/>
      <c r="J68" s="13"/>
      <c r="K68" s="13"/>
      <c r="L68" s="15">
        <f>H68-I68-J68-K68</f>
        <v>0</v>
      </c>
    </row>
    <row r="69" spans="1:14" x14ac:dyDescent="0.2">
      <c r="A69" s="121"/>
      <c r="B69" s="122"/>
      <c r="C69" s="122"/>
      <c r="D69" s="122"/>
      <c r="E69" s="122"/>
      <c r="F69" s="122"/>
      <c r="G69" s="123"/>
      <c r="H69" s="12"/>
      <c r="I69" s="13"/>
      <c r="J69" s="13"/>
      <c r="K69" s="13"/>
      <c r="L69" s="15">
        <f>H69-I69-J69-K69</f>
        <v>0</v>
      </c>
    </row>
    <row r="70" spans="1:14" x14ac:dyDescent="0.2">
      <c r="A70" s="96" t="s">
        <v>60</v>
      </c>
      <c r="B70" s="97"/>
      <c r="C70" s="97"/>
      <c r="D70" s="97"/>
      <c r="E70" s="97"/>
      <c r="F70" s="97"/>
      <c r="G70" s="98"/>
      <c r="H70" s="17">
        <f>SUM(H65:H69)</f>
        <v>0</v>
      </c>
      <c r="I70" s="17">
        <f t="shared" ref="I70:L70" si="7">SUM(I65:I69)</f>
        <v>0</v>
      </c>
      <c r="J70" s="17">
        <f t="shared" si="7"/>
        <v>0</v>
      </c>
      <c r="K70" s="17">
        <f t="shared" si="7"/>
        <v>0</v>
      </c>
      <c r="L70" s="19">
        <f t="shared" si="7"/>
        <v>0</v>
      </c>
    </row>
    <row r="71" spans="1:14" s="50" customFormat="1" ht="7.5" customHeight="1" x14ac:dyDescent="0.15">
      <c r="A71" s="45"/>
      <c r="B71" s="46"/>
      <c r="C71" s="46"/>
      <c r="D71" s="46"/>
      <c r="E71" s="47"/>
      <c r="F71" s="48"/>
      <c r="G71" s="47"/>
      <c r="H71" s="47"/>
      <c r="I71" s="47"/>
      <c r="J71" s="47"/>
      <c r="K71" s="47"/>
      <c r="L71" s="49"/>
    </row>
    <row r="72" spans="1:14" s="50" customFormat="1" ht="17.25" customHeight="1" x14ac:dyDescent="0.15">
      <c r="A72" s="157" t="s">
        <v>61</v>
      </c>
      <c r="B72" s="158"/>
      <c r="C72" s="158"/>
      <c r="D72" s="158"/>
      <c r="E72" s="158"/>
      <c r="F72" s="158"/>
      <c r="G72" s="159"/>
      <c r="H72" s="110" t="s">
        <v>62</v>
      </c>
      <c r="I72" s="167" t="s">
        <v>63</v>
      </c>
      <c r="J72" s="168"/>
      <c r="K72" s="171" t="s">
        <v>64</v>
      </c>
      <c r="L72" s="172"/>
    </row>
    <row r="73" spans="1:14" s="40" customFormat="1" ht="47.25" customHeight="1" x14ac:dyDescent="0.15">
      <c r="A73" s="175" t="s">
        <v>65</v>
      </c>
      <c r="B73" s="176"/>
      <c r="C73" s="176"/>
      <c r="D73" s="176"/>
      <c r="E73" s="176"/>
      <c r="F73" s="176"/>
      <c r="G73" s="177"/>
      <c r="H73" s="110"/>
      <c r="I73" s="169"/>
      <c r="J73" s="170"/>
      <c r="K73" s="173"/>
      <c r="L73" s="174"/>
      <c r="M73" s="51"/>
    </row>
    <row r="74" spans="1:14" s="40" customFormat="1" ht="40.5" customHeight="1" x14ac:dyDescent="0.15">
      <c r="A74" s="178" t="s">
        <v>66</v>
      </c>
      <c r="B74" s="179"/>
      <c r="C74" s="179"/>
      <c r="D74" s="179"/>
      <c r="E74" s="179"/>
      <c r="F74" s="179"/>
      <c r="G74" s="180"/>
      <c r="H74" s="52">
        <f>ROUNDDOWN(SUM(L19+L38+L47+L56+L62+L70)*0.15,0)</f>
        <v>0</v>
      </c>
      <c r="I74" s="181"/>
      <c r="J74" s="182"/>
      <c r="K74" s="181"/>
      <c r="L74" s="183"/>
      <c r="M74" s="53" t="str">
        <f>IF((I74+K74)&lt;=H74,"","Le maximum de frais généraux admissible est dépassé de "&amp;(I74+K74-H74)&amp;" $")</f>
        <v/>
      </c>
    </row>
    <row r="75" spans="1:14" s="50" customFormat="1" ht="7.5" customHeight="1" x14ac:dyDescent="0.15">
      <c r="A75" s="45"/>
      <c r="B75" s="46"/>
      <c r="C75" s="46"/>
      <c r="D75" s="46"/>
      <c r="E75" s="47"/>
      <c r="F75" s="48"/>
      <c r="G75" s="47"/>
      <c r="H75" s="47"/>
      <c r="I75" s="47"/>
      <c r="J75" s="47"/>
      <c r="K75" s="46"/>
      <c r="L75" s="49"/>
    </row>
    <row r="76" spans="1:14" s="50" customFormat="1" ht="14" x14ac:dyDescent="0.15">
      <c r="A76" s="197" t="s">
        <v>67</v>
      </c>
      <c r="B76" s="198"/>
      <c r="C76" s="198"/>
      <c r="D76" s="198"/>
      <c r="E76" s="198"/>
      <c r="F76" s="199"/>
      <c r="G76" s="104" t="s">
        <v>68</v>
      </c>
      <c r="H76" s="104" t="s">
        <v>70</v>
      </c>
      <c r="I76" s="184"/>
      <c r="J76" s="184"/>
      <c r="K76" s="184"/>
      <c r="L76" s="185"/>
    </row>
    <row r="77" spans="1:14" s="50" customFormat="1" ht="21" customHeight="1" x14ac:dyDescent="0.15">
      <c r="A77" s="200"/>
      <c r="B77" s="201"/>
      <c r="C77" s="201"/>
      <c r="D77" s="201"/>
      <c r="E77" s="201"/>
      <c r="F77" s="202"/>
      <c r="G77" s="106"/>
      <c r="H77" s="106"/>
      <c r="I77" s="186"/>
      <c r="J77" s="186"/>
      <c r="K77" s="186"/>
      <c r="L77" s="187"/>
    </row>
    <row r="78" spans="1:14" s="50" customFormat="1" ht="14" x14ac:dyDescent="0.15">
      <c r="A78" s="121"/>
      <c r="B78" s="122"/>
      <c r="C78" s="122"/>
      <c r="D78" s="122"/>
      <c r="E78" s="122"/>
      <c r="F78" s="122"/>
      <c r="G78" s="54"/>
      <c r="H78" s="188"/>
      <c r="I78" s="189"/>
      <c r="J78" s="189"/>
      <c r="K78" s="189"/>
      <c r="L78" s="190"/>
      <c r="N78" s="55"/>
    </row>
    <row r="79" spans="1:14" s="50" customFormat="1" ht="14" x14ac:dyDescent="0.15">
      <c r="A79" s="121"/>
      <c r="B79" s="122"/>
      <c r="C79" s="122"/>
      <c r="D79" s="122"/>
      <c r="E79" s="122"/>
      <c r="F79" s="122"/>
      <c r="G79" s="54"/>
      <c r="H79" s="191"/>
      <c r="I79" s="192"/>
      <c r="J79" s="192"/>
      <c r="K79" s="192"/>
      <c r="L79" s="193"/>
    </row>
    <row r="80" spans="1:14" s="50" customFormat="1" ht="14" x14ac:dyDescent="0.15">
      <c r="A80" s="121"/>
      <c r="B80" s="122"/>
      <c r="C80" s="122"/>
      <c r="D80" s="122"/>
      <c r="E80" s="122"/>
      <c r="F80" s="122"/>
      <c r="G80" s="54"/>
      <c r="H80" s="191"/>
      <c r="I80" s="192"/>
      <c r="J80" s="192"/>
      <c r="K80" s="192"/>
      <c r="L80" s="193"/>
    </row>
    <row r="81" spans="1:14" s="50" customFormat="1" ht="14" x14ac:dyDescent="0.15">
      <c r="A81" s="121"/>
      <c r="B81" s="122"/>
      <c r="C81" s="122"/>
      <c r="D81" s="122"/>
      <c r="E81" s="122"/>
      <c r="F81" s="122"/>
      <c r="G81" s="54"/>
      <c r="H81" s="191"/>
      <c r="I81" s="192"/>
      <c r="J81" s="192"/>
      <c r="K81" s="192"/>
      <c r="L81" s="193"/>
    </row>
    <row r="82" spans="1:14" s="50" customFormat="1" ht="14" x14ac:dyDescent="0.15">
      <c r="A82" s="121"/>
      <c r="B82" s="122"/>
      <c r="C82" s="122"/>
      <c r="D82" s="122"/>
      <c r="E82" s="122"/>
      <c r="F82" s="122"/>
      <c r="G82" s="54"/>
      <c r="H82" s="191"/>
      <c r="I82" s="192"/>
      <c r="J82" s="192"/>
      <c r="K82" s="192"/>
      <c r="L82" s="193"/>
    </row>
    <row r="83" spans="1:14" s="50" customFormat="1" ht="14" x14ac:dyDescent="0.15">
      <c r="A83" s="121"/>
      <c r="B83" s="122"/>
      <c r="C83" s="122"/>
      <c r="D83" s="122"/>
      <c r="E83" s="122"/>
      <c r="F83" s="122"/>
      <c r="G83" s="54"/>
      <c r="H83" s="191"/>
      <c r="I83" s="192"/>
      <c r="J83" s="192"/>
      <c r="K83" s="192"/>
      <c r="L83" s="193"/>
      <c r="N83" s="55"/>
    </row>
    <row r="84" spans="1:14" s="50" customFormat="1" ht="14" x14ac:dyDescent="0.15">
      <c r="A84" s="121"/>
      <c r="B84" s="122"/>
      <c r="C84" s="122"/>
      <c r="D84" s="122"/>
      <c r="E84" s="122"/>
      <c r="F84" s="122"/>
      <c r="G84" s="54"/>
      <c r="H84" s="191"/>
      <c r="I84" s="192"/>
      <c r="J84" s="192"/>
      <c r="K84" s="192"/>
      <c r="L84" s="193"/>
    </row>
    <row r="85" spans="1:14" s="50" customFormat="1" ht="14" x14ac:dyDescent="0.15">
      <c r="A85" s="121"/>
      <c r="B85" s="122"/>
      <c r="C85" s="122"/>
      <c r="D85" s="122"/>
      <c r="E85" s="122"/>
      <c r="F85" s="122"/>
      <c r="G85" s="54"/>
      <c r="H85" s="191"/>
      <c r="I85" s="192"/>
      <c r="J85" s="192"/>
      <c r="K85" s="192"/>
      <c r="L85" s="193"/>
    </row>
    <row r="86" spans="1:14" s="50" customFormat="1" ht="14" x14ac:dyDescent="0.15">
      <c r="A86" s="121"/>
      <c r="B86" s="122"/>
      <c r="C86" s="122"/>
      <c r="D86" s="122"/>
      <c r="E86" s="122"/>
      <c r="F86" s="122"/>
      <c r="G86" s="54"/>
      <c r="H86" s="191"/>
      <c r="I86" s="192"/>
      <c r="J86" s="192"/>
      <c r="K86" s="192"/>
      <c r="L86" s="193"/>
    </row>
    <row r="87" spans="1:14" s="50" customFormat="1" ht="14" x14ac:dyDescent="0.15">
      <c r="A87" s="96" t="s">
        <v>69</v>
      </c>
      <c r="B87" s="97"/>
      <c r="C87" s="97"/>
      <c r="D87" s="97"/>
      <c r="E87" s="97"/>
      <c r="F87" s="97"/>
      <c r="G87" s="56">
        <f>SUM(G78:G86)</f>
        <v>0</v>
      </c>
      <c r="H87" s="194"/>
      <c r="I87" s="195"/>
      <c r="J87" s="195"/>
      <c r="K87" s="195"/>
      <c r="L87" s="196"/>
    </row>
    <row r="88" spans="1:14" s="50" customFormat="1" ht="39" x14ac:dyDescent="0.15">
      <c r="A88" s="219" t="str">
        <f>IF(G89=G112,"","Veuillez remplir la section 2 ci-dessous. Le total des dépenses du projet (G92) doit être égal au total des contributions.")</f>
        <v/>
      </c>
      <c r="B88" s="220"/>
      <c r="C88" s="220"/>
      <c r="D88" s="220"/>
      <c r="E88" s="220"/>
      <c r="F88" s="221"/>
      <c r="G88" s="57" t="s">
        <v>71</v>
      </c>
      <c r="H88" s="57" t="s">
        <v>72</v>
      </c>
      <c r="I88" s="58" t="s">
        <v>73</v>
      </c>
      <c r="J88" s="57" t="s">
        <v>74</v>
      </c>
      <c r="K88" s="57" t="s">
        <v>75</v>
      </c>
      <c r="L88" s="59" t="s">
        <v>76</v>
      </c>
    </row>
    <row r="89" spans="1:14" s="50" customFormat="1" ht="30" customHeight="1" x14ac:dyDescent="0.15">
      <c r="A89" s="222" t="s">
        <v>77</v>
      </c>
      <c r="B89" s="223"/>
      <c r="C89" s="223"/>
      <c r="D89" s="223"/>
      <c r="E89" s="223"/>
      <c r="F89" s="223"/>
      <c r="G89" s="60">
        <f>G87+H89</f>
        <v>0</v>
      </c>
      <c r="H89" s="61">
        <f>H19+H38+H47+H56+H62+H70+K74+I74</f>
        <v>0</v>
      </c>
      <c r="I89" s="60">
        <f>I19+I38+I47+I56+I62+I70</f>
        <v>0</v>
      </c>
      <c r="J89" s="60">
        <f>J19+J38+J47+J56+J62+J70+I74</f>
        <v>0</v>
      </c>
      <c r="K89" s="61">
        <f>K19+K38+K47+K56+K62+K70</f>
        <v>0</v>
      </c>
      <c r="L89" s="62">
        <f>L19+L38+L47+L56+L62+L70+K74</f>
        <v>0</v>
      </c>
    </row>
    <row r="90" spans="1:14" s="50" customFormat="1" ht="25.5" customHeight="1" x14ac:dyDescent="0.15">
      <c r="A90" s="203" t="s">
        <v>80</v>
      </c>
      <c r="B90" s="204"/>
      <c r="C90" s="204"/>
      <c r="D90" s="204"/>
      <c r="E90" s="204"/>
      <c r="F90" s="204"/>
      <c r="G90" s="205"/>
      <c r="H90" s="63">
        <f>IF(H89&gt;0,H89/(H89),0)</f>
        <v>0</v>
      </c>
      <c r="I90" s="63">
        <f>IF(H89&gt;0,I89/(H89),0)</f>
        <v>0</v>
      </c>
      <c r="J90" s="63">
        <f>IF(H89&gt;0,J89/(H89),0)</f>
        <v>0</v>
      </c>
      <c r="K90" s="63">
        <f>IF(H89&gt;0,K89/(H89),0)</f>
        <v>0</v>
      </c>
      <c r="L90" s="64">
        <f>IFERROR(L89/H89,0)</f>
        <v>0</v>
      </c>
    </row>
    <row r="91" spans="1:14" s="50" customFormat="1" ht="30.75" customHeight="1" thickBot="1" x14ac:dyDescent="0.2">
      <c r="A91" s="206" t="s">
        <v>78</v>
      </c>
      <c r="B91" s="207"/>
      <c r="C91" s="207"/>
      <c r="D91" s="207"/>
      <c r="E91" s="207"/>
      <c r="F91" s="207"/>
      <c r="G91" s="207"/>
      <c r="H91" s="65">
        <f>H89*0.1</f>
        <v>0</v>
      </c>
      <c r="I91" s="208" t="str">
        <f>IF(I89&lt;H91,"Minimum de contribution en argent non atteint","")</f>
        <v/>
      </c>
      <c r="J91" s="209"/>
      <c r="K91" s="210" t="str">
        <f>IF(L89&gt;H6,"Maximum d'aide financière dépassé",IF(L90&gt;H1,"Taux maximum d'aide dépassé de "&amp;(L89-(H89*H4))&amp;"  ",""))</f>
        <v/>
      </c>
      <c r="L91" s="211"/>
    </row>
    <row r="92" spans="1:14" ht="56" customHeight="1" x14ac:dyDescent="0.2">
      <c r="A92" s="212" t="s">
        <v>79</v>
      </c>
      <c r="B92" s="213"/>
      <c r="C92" s="213"/>
      <c r="D92" s="213"/>
      <c r="E92" s="213"/>
      <c r="F92" s="213"/>
      <c r="G92" s="213"/>
      <c r="H92" s="213"/>
      <c r="I92" s="213"/>
      <c r="J92" s="213"/>
      <c r="K92" s="213"/>
      <c r="L92" s="214"/>
    </row>
    <row r="93" spans="1:14" ht="62.75" customHeight="1" x14ac:dyDescent="0.2">
      <c r="A93" s="215"/>
      <c r="B93" s="216"/>
      <c r="C93" s="216"/>
      <c r="D93" s="216"/>
      <c r="E93" s="216"/>
      <c r="F93" s="216"/>
      <c r="G93" s="216"/>
      <c r="H93" s="216"/>
      <c r="I93" s="216"/>
      <c r="J93" s="216"/>
      <c r="K93" s="216"/>
      <c r="L93" s="217"/>
    </row>
    <row r="95" spans="1:14" s="66" customFormat="1" ht="20.25" customHeight="1" x14ac:dyDescent="0.2">
      <c r="A95" s="218" t="s">
        <v>81</v>
      </c>
      <c r="B95" s="218"/>
      <c r="C95" s="218"/>
      <c r="D95" s="218"/>
      <c r="E95" s="218"/>
      <c r="F95" s="218"/>
      <c r="G95" s="218"/>
      <c r="H95"/>
      <c r="I95"/>
      <c r="J95"/>
      <c r="K95"/>
    </row>
    <row r="96" spans="1:14" s="50" customFormat="1" ht="60" customHeight="1" x14ac:dyDescent="0.2">
      <c r="A96" s="110" t="s">
        <v>82</v>
      </c>
      <c r="B96" s="110"/>
      <c r="C96" s="110" t="s">
        <v>83</v>
      </c>
      <c r="D96" s="110"/>
      <c r="E96" s="110"/>
      <c r="F96" s="42" t="s">
        <v>84</v>
      </c>
      <c r="G96" s="7" t="s">
        <v>85</v>
      </c>
      <c r="H96"/>
      <c r="I96"/>
      <c r="J96"/>
      <c r="K96"/>
      <c r="L96"/>
      <c r="M96"/>
    </row>
    <row r="97" spans="1:12" s="50" customFormat="1" ht="27.75" customHeight="1" x14ac:dyDescent="0.2">
      <c r="A97" s="227" t="s">
        <v>19</v>
      </c>
      <c r="B97" s="228"/>
      <c r="C97" s="227" t="s">
        <v>86</v>
      </c>
      <c r="D97" s="228"/>
      <c r="E97" s="228"/>
      <c r="F97" s="67"/>
      <c r="G97" s="68">
        <f>L89</f>
        <v>0</v>
      </c>
      <c r="H97"/>
      <c r="I97"/>
      <c r="J97"/>
      <c r="K97"/>
    </row>
    <row r="98" spans="1:12" s="50" customFormat="1" ht="28.25" customHeight="1" x14ac:dyDescent="0.2">
      <c r="A98" s="229" t="s">
        <v>87</v>
      </c>
      <c r="B98" s="230"/>
      <c r="C98" s="229" t="s">
        <v>88</v>
      </c>
      <c r="D98" s="230"/>
      <c r="E98" s="231"/>
      <c r="F98" s="69" t="s">
        <v>8</v>
      </c>
      <c r="G98" s="70">
        <v>50000</v>
      </c>
      <c r="H98"/>
      <c r="I98"/>
      <c r="J98"/>
      <c r="K98"/>
      <c r="L98" s="71"/>
    </row>
    <row r="99" spans="1:12" s="50" customFormat="1" ht="28.25" customHeight="1" x14ac:dyDescent="0.2">
      <c r="A99" s="224"/>
      <c r="B99" s="225"/>
      <c r="C99" s="224"/>
      <c r="D99" s="225"/>
      <c r="E99" s="226"/>
      <c r="F99" s="72" t="s">
        <v>8</v>
      </c>
      <c r="G99" s="73"/>
      <c r="H99"/>
      <c r="I99"/>
      <c r="J99"/>
      <c r="K99"/>
      <c r="L99" s="71"/>
    </row>
    <row r="100" spans="1:12" s="50" customFormat="1" ht="28.25" customHeight="1" x14ac:dyDescent="0.2">
      <c r="A100" s="224"/>
      <c r="B100" s="225"/>
      <c r="C100" s="224"/>
      <c r="D100" s="225"/>
      <c r="E100" s="226"/>
      <c r="F100" s="72" t="s">
        <v>8</v>
      </c>
      <c r="G100" s="73"/>
      <c r="H100"/>
      <c r="I100"/>
      <c r="J100"/>
      <c r="K100"/>
      <c r="L100" s="71"/>
    </row>
    <row r="101" spans="1:12" s="50" customFormat="1" ht="28.25" customHeight="1" x14ac:dyDescent="0.2">
      <c r="A101" s="224"/>
      <c r="B101" s="225"/>
      <c r="C101" s="224"/>
      <c r="D101" s="225"/>
      <c r="E101" s="226"/>
      <c r="F101" s="72" t="s">
        <v>8</v>
      </c>
      <c r="G101" s="73"/>
      <c r="H101"/>
      <c r="I101"/>
      <c r="J101"/>
      <c r="K101"/>
      <c r="L101" s="71"/>
    </row>
    <row r="102" spans="1:12" s="50" customFormat="1" ht="28.25" customHeight="1" x14ac:dyDescent="0.2">
      <c r="A102" s="224"/>
      <c r="B102" s="225"/>
      <c r="C102" s="224"/>
      <c r="D102" s="225"/>
      <c r="E102" s="226"/>
      <c r="F102" s="72" t="s">
        <v>8</v>
      </c>
      <c r="G102" s="73"/>
      <c r="H102"/>
      <c r="I102"/>
      <c r="J102"/>
      <c r="K102"/>
      <c r="L102" s="71"/>
    </row>
    <row r="103" spans="1:12" s="50" customFormat="1" ht="28.25" customHeight="1" x14ac:dyDescent="0.2">
      <c r="A103" s="224"/>
      <c r="B103" s="225"/>
      <c r="C103" s="224"/>
      <c r="D103" s="225"/>
      <c r="E103" s="226"/>
      <c r="F103" s="72" t="s">
        <v>8</v>
      </c>
      <c r="G103" s="73"/>
      <c r="H103"/>
      <c r="I103"/>
      <c r="J103"/>
      <c r="K103"/>
      <c r="L103" s="71"/>
    </row>
    <row r="104" spans="1:12" s="50" customFormat="1" ht="28.25" customHeight="1" x14ac:dyDescent="0.2">
      <c r="A104" s="224"/>
      <c r="B104" s="225"/>
      <c r="C104" s="224"/>
      <c r="D104" s="225"/>
      <c r="E104" s="226"/>
      <c r="F104" s="72" t="s">
        <v>8</v>
      </c>
      <c r="G104" s="73"/>
      <c r="H104"/>
      <c r="I104"/>
      <c r="J104"/>
      <c r="K104"/>
      <c r="L104" s="71"/>
    </row>
    <row r="105" spans="1:12" s="50" customFormat="1" ht="28.25" customHeight="1" x14ac:dyDescent="0.2">
      <c r="A105" s="224"/>
      <c r="B105" s="225"/>
      <c r="C105" s="224"/>
      <c r="D105" s="225"/>
      <c r="E105" s="226"/>
      <c r="F105" s="72" t="s">
        <v>8</v>
      </c>
      <c r="G105" s="73"/>
      <c r="H105"/>
      <c r="I105"/>
      <c r="J105"/>
      <c r="K105"/>
      <c r="L105" s="71"/>
    </row>
    <row r="106" spans="1:12" s="50" customFormat="1" ht="28.25" customHeight="1" x14ac:dyDescent="0.2">
      <c r="A106" s="224"/>
      <c r="B106" s="225"/>
      <c r="C106" s="224"/>
      <c r="D106" s="225"/>
      <c r="E106" s="226"/>
      <c r="F106" s="72" t="s">
        <v>8</v>
      </c>
      <c r="G106" s="73"/>
      <c r="H106"/>
      <c r="I106"/>
      <c r="J106"/>
      <c r="K106"/>
      <c r="L106" s="71"/>
    </row>
    <row r="107" spans="1:12" s="50" customFormat="1" ht="28.25" customHeight="1" x14ac:dyDescent="0.2">
      <c r="A107" s="224"/>
      <c r="B107" s="225"/>
      <c r="C107" s="224"/>
      <c r="D107" s="225"/>
      <c r="E107" s="226"/>
      <c r="F107" s="72" t="s">
        <v>8</v>
      </c>
      <c r="G107" s="73"/>
      <c r="H107"/>
      <c r="I107"/>
      <c r="J107"/>
      <c r="K107"/>
      <c r="L107" s="71"/>
    </row>
    <row r="108" spans="1:12" s="50" customFormat="1" ht="28.25" customHeight="1" x14ac:dyDescent="0.2">
      <c r="A108" s="224"/>
      <c r="B108" s="225"/>
      <c r="C108" s="224"/>
      <c r="D108" s="225"/>
      <c r="E108" s="226"/>
      <c r="F108" s="72" t="s">
        <v>8</v>
      </c>
      <c r="G108" s="73"/>
      <c r="H108"/>
      <c r="I108"/>
      <c r="J108"/>
      <c r="K108"/>
      <c r="L108" s="71"/>
    </row>
    <row r="109" spans="1:12" s="50" customFormat="1" ht="28.25" customHeight="1" x14ac:dyDescent="0.2">
      <c r="A109" s="224"/>
      <c r="B109" s="225"/>
      <c r="C109" s="224"/>
      <c r="D109" s="225"/>
      <c r="E109" s="226"/>
      <c r="F109" s="72" t="s">
        <v>8</v>
      </c>
      <c r="G109" s="73"/>
      <c r="H109"/>
      <c r="I109"/>
      <c r="J109"/>
      <c r="K109"/>
      <c r="L109" s="71"/>
    </row>
    <row r="110" spans="1:12" s="50" customFormat="1" ht="28.25" customHeight="1" x14ac:dyDescent="0.2">
      <c r="A110" s="224"/>
      <c r="B110" s="225"/>
      <c r="C110" s="224"/>
      <c r="D110" s="225"/>
      <c r="E110" s="226"/>
      <c r="F110" s="72" t="s">
        <v>8</v>
      </c>
      <c r="G110" s="73"/>
      <c r="H110"/>
      <c r="I110"/>
      <c r="J110"/>
      <c r="K110"/>
      <c r="L110" s="71"/>
    </row>
    <row r="111" spans="1:12" s="50" customFormat="1" ht="28.25" customHeight="1" x14ac:dyDescent="0.2">
      <c r="A111" s="224"/>
      <c r="B111" s="225"/>
      <c r="C111" s="224"/>
      <c r="D111" s="225"/>
      <c r="E111" s="226"/>
      <c r="F111" s="72" t="s">
        <v>8</v>
      </c>
      <c r="G111" s="73"/>
      <c r="H111"/>
      <c r="I111"/>
      <c r="J111"/>
      <c r="K111"/>
      <c r="L111" s="71"/>
    </row>
    <row r="112" spans="1:12" s="50" customFormat="1" ht="28.5" customHeight="1" x14ac:dyDescent="0.2">
      <c r="A112" s="232" t="s">
        <v>90</v>
      </c>
      <c r="B112" s="233"/>
      <c r="C112" s="233"/>
      <c r="D112" s="233"/>
      <c r="E112" s="233"/>
      <c r="F112" s="234"/>
      <c r="G112" s="74">
        <f>G97+(SUM(G99:G111))</f>
        <v>0</v>
      </c>
      <c r="H112"/>
      <c r="I112"/>
      <c r="J112"/>
      <c r="K112"/>
      <c r="L112" s="71"/>
    </row>
  </sheetData>
  <protectedRanges>
    <protectedRange sqref="B4:D4 B6:D6 B7:D7 B8:D8" name="Plage7_2_1"/>
  </protectedRanges>
  <mergeCells count="161">
    <mergeCell ref="A111:B111"/>
    <mergeCell ref="C111:E111"/>
    <mergeCell ref="A112:F112"/>
    <mergeCell ref="A108:B108"/>
    <mergeCell ref="C108:E108"/>
    <mergeCell ref="A109:B109"/>
    <mergeCell ref="C109:E109"/>
    <mergeCell ref="A110:B110"/>
    <mergeCell ref="C110:E110"/>
    <mergeCell ref="A105:B105"/>
    <mergeCell ref="C105:E105"/>
    <mergeCell ref="A106:B106"/>
    <mergeCell ref="C106:E106"/>
    <mergeCell ref="A107:B107"/>
    <mergeCell ref="C107:E107"/>
    <mergeCell ref="A102:B102"/>
    <mergeCell ref="C102:E102"/>
    <mergeCell ref="A103:B103"/>
    <mergeCell ref="C103:E103"/>
    <mergeCell ref="A104:B104"/>
    <mergeCell ref="C104:E104"/>
    <mergeCell ref="A99:B99"/>
    <mergeCell ref="C99:E99"/>
    <mergeCell ref="A100:B100"/>
    <mergeCell ref="C100:E100"/>
    <mergeCell ref="A101:B101"/>
    <mergeCell ref="C101:E101"/>
    <mergeCell ref="A96:B96"/>
    <mergeCell ref="C96:E96"/>
    <mergeCell ref="A97:B97"/>
    <mergeCell ref="C97:E97"/>
    <mergeCell ref="A98:B98"/>
    <mergeCell ref="C98:E98"/>
    <mergeCell ref="A90:G90"/>
    <mergeCell ref="A91:G91"/>
    <mergeCell ref="I91:J91"/>
    <mergeCell ref="K91:L91"/>
    <mergeCell ref="A92:L93"/>
    <mergeCell ref="A95:G95"/>
    <mergeCell ref="A82:F82"/>
    <mergeCell ref="A83:F83"/>
    <mergeCell ref="A79:F79"/>
    <mergeCell ref="A80:F80"/>
    <mergeCell ref="A88:F88"/>
    <mergeCell ref="A89:F89"/>
    <mergeCell ref="A78:F78"/>
    <mergeCell ref="H76:L77"/>
    <mergeCell ref="H78:L87"/>
    <mergeCell ref="A76:F77"/>
    <mergeCell ref="G76:G77"/>
    <mergeCell ref="A84:F84"/>
    <mergeCell ref="A85:F85"/>
    <mergeCell ref="A86:F86"/>
    <mergeCell ref="A87:F87"/>
    <mergeCell ref="A81:F81"/>
    <mergeCell ref="H72:H73"/>
    <mergeCell ref="I72:J73"/>
    <mergeCell ref="K72:L73"/>
    <mergeCell ref="A73:G73"/>
    <mergeCell ref="A74:G74"/>
    <mergeCell ref="I74:J74"/>
    <mergeCell ref="K74:L74"/>
    <mergeCell ref="A68:G68"/>
    <mergeCell ref="A69:G69"/>
    <mergeCell ref="A70:G70"/>
    <mergeCell ref="A54:G54"/>
    <mergeCell ref="F6:G6"/>
    <mergeCell ref="A72:G72"/>
    <mergeCell ref="K63:K64"/>
    <mergeCell ref="L63:L64"/>
    <mergeCell ref="A64:G64"/>
    <mergeCell ref="A65:G65"/>
    <mergeCell ref="A66:G66"/>
    <mergeCell ref="A67:G67"/>
    <mergeCell ref="A61:G61"/>
    <mergeCell ref="A62:G62"/>
    <mergeCell ref="A63:G63"/>
    <mergeCell ref="H63:H64"/>
    <mergeCell ref="I63:I64"/>
    <mergeCell ref="J63:J64"/>
    <mergeCell ref="A55:G55"/>
    <mergeCell ref="A56:G56"/>
    <mergeCell ref="A57:G57"/>
    <mergeCell ref="A58:G58"/>
    <mergeCell ref="A59:G59"/>
    <mergeCell ref="A60:G60"/>
    <mergeCell ref="L48:L49"/>
    <mergeCell ref="A49:G49"/>
    <mergeCell ref="A50:G50"/>
    <mergeCell ref="A51:G51"/>
    <mergeCell ref="A52:G52"/>
    <mergeCell ref="A53:G53"/>
    <mergeCell ref="A47:G47"/>
    <mergeCell ref="A48:G48"/>
    <mergeCell ref="H48:H49"/>
    <mergeCell ref="I48:I49"/>
    <mergeCell ref="J48:J49"/>
    <mergeCell ref="K48:K49"/>
    <mergeCell ref="A41:G41"/>
    <mergeCell ref="A42:G42"/>
    <mergeCell ref="A43:G43"/>
    <mergeCell ref="A44:G44"/>
    <mergeCell ref="A45:G45"/>
    <mergeCell ref="A46:G46"/>
    <mergeCell ref="H39:H40"/>
    <mergeCell ref="I39:I40"/>
    <mergeCell ref="J39:J40"/>
    <mergeCell ref="K39:K40"/>
    <mergeCell ref="L39:L40"/>
    <mergeCell ref="A40:F40"/>
    <mergeCell ref="A34:C34"/>
    <mergeCell ref="A35:C35"/>
    <mergeCell ref="A36:C36"/>
    <mergeCell ref="A37:C37"/>
    <mergeCell ref="A38:G38"/>
    <mergeCell ref="A39:F39"/>
    <mergeCell ref="G39:G40"/>
    <mergeCell ref="A28:C28"/>
    <mergeCell ref="A29:C29"/>
    <mergeCell ref="A30:C30"/>
    <mergeCell ref="A31:C31"/>
    <mergeCell ref="A32:C32"/>
    <mergeCell ref="A33:C33"/>
    <mergeCell ref="A22:C22"/>
    <mergeCell ref="A23:C23"/>
    <mergeCell ref="A24:C24"/>
    <mergeCell ref="A25:C25"/>
    <mergeCell ref="A26:C26"/>
    <mergeCell ref="A27:C27"/>
    <mergeCell ref="A1:L1"/>
    <mergeCell ref="A2:L2"/>
    <mergeCell ref="A20:G20"/>
    <mergeCell ref="H20:H22"/>
    <mergeCell ref="I20:I22"/>
    <mergeCell ref="J20:J22"/>
    <mergeCell ref="K20:K22"/>
    <mergeCell ref="L20:L22"/>
    <mergeCell ref="A21:G21"/>
    <mergeCell ref="A14:G14"/>
    <mergeCell ref="J14:J18"/>
    <mergeCell ref="A15:G15"/>
    <mergeCell ref="A16:G16"/>
    <mergeCell ref="A17:G17"/>
    <mergeCell ref="A18:G18"/>
    <mergeCell ref="A10:L10"/>
    <mergeCell ref="A11:G11"/>
    <mergeCell ref="H11:L11"/>
    <mergeCell ref="A12:G12"/>
    <mergeCell ref="H12:H13"/>
    <mergeCell ref="I12:J12"/>
    <mergeCell ref="K12:K13"/>
    <mergeCell ref="L12:L13"/>
    <mergeCell ref="A13:G13"/>
    <mergeCell ref="F4:G4"/>
    <mergeCell ref="F5:G5"/>
    <mergeCell ref="B7:D7"/>
    <mergeCell ref="B6:D6"/>
    <mergeCell ref="B8:D8"/>
    <mergeCell ref="B4:D4"/>
    <mergeCell ref="B5:D5"/>
    <mergeCell ref="A19:G19"/>
  </mergeCells>
  <conditionalFormatting sqref="H91">
    <cfRule type="expression" dxfId="5" priority="1">
      <formula>$I$92&lt;$H$94</formula>
    </cfRule>
  </conditionalFormatting>
  <conditionalFormatting sqref="I89">
    <cfRule type="expression" dxfId="4" priority="3">
      <formula>$I$92&lt;$H$94</formula>
    </cfRule>
  </conditionalFormatting>
  <conditionalFormatting sqref="I74:L74">
    <cfRule type="expression" dxfId="3" priority="5">
      <formula>($I$77+$K$77)&gt;$H$77</formula>
    </cfRule>
  </conditionalFormatting>
  <conditionalFormatting sqref="L89">
    <cfRule type="expression" dxfId="2" priority="4">
      <formula>L89&gt;H$6</formula>
    </cfRule>
  </conditionalFormatting>
  <conditionalFormatting sqref="L90">
    <cfRule type="expression" dxfId="1" priority="2">
      <formula>$L$92&gt;$H$6</formula>
    </cfRule>
  </conditionalFormatting>
  <conditionalFormatting sqref="M74">
    <cfRule type="expression" dxfId="0" priority="6" stopIfTrue="1">
      <formula>$I$77+$K$77&gt;$H$77</formula>
    </cfRule>
  </conditionalFormatting>
  <hyperlinks>
    <hyperlink ref="G39:G40" r:id="rId1" display="Barèmes" xr:uid="{4C702BED-A8A2-47D4-8509-3614B9ADD117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6662021-A75F-4FD8-803F-5030B2364ABF}">
          <x14:formula1>
            <xm:f>Liste!$A$8:$A$12</xm:f>
          </x14:formula1>
          <xm:sqref>B7:D7</xm:sqref>
        </x14:dataValidation>
        <x14:dataValidation type="list" allowBlank="1" showInputMessage="1" showErrorMessage="1" xr:uid="{3FE4BEC3-0603-4AC2-8892-267A22B58F39}">
          <x14:formula1>
            <xm:f>Liste!$A$2:$A$5</xm:f>
          </x14:formula1>
          <xm:sqref>B5:D6</xm:sqref>
        </x14:dataValidation>
        <x14:dataValidation type="list" allowBlank="1" showInputMessage="1" showErrorMessage="1" xr:uid="{62DD5120-988C-412C-8A78-E57E7505AA15}">
          <x14:formula1>
            <xm:f>Liste!$A$21:$A$23</xm:f>
          </x14:formula1>
          <xm:sqref>F98:F111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18635-81A1-4356-B056-289841511FFA}">
  <dimension ref="A1:A23"/>
  <sheetViews>
    <sheetView workbookViewId="0">
      <selection activeCell="D16" sqref="D16"/>
    </sheetView>
  </sheetViews>
  <sheetFormatPr baseColWidth="10" defaultRowHeight="15" x14ac:dyDescent="0.2"/>
  <cols>
    <col min="1" max="1" width="58.33203125" bestFit="1" customWidth="1"/>
  </cols>
  <sheetData>
    <row r="1" spans="1:1" x14ac:dyDescent="0.2">
      <c r="A1" s="2" t="s">
        <v>9</v>
      </c>
    </row>
    <row r="2" spans="1:1" x14ac:dyDescent="0.2">
      <c r="A2" t="s">
        <v>8</v>
      </c>
    </row>
    <row r="3" spans="1:1" x14ac:dyDescent="0.2">
      <c r="A3" t="s">
        <v>11</v>
      </c>
    </row>
    <row r="4" spans="1:1" x14ac:dyDescent="0.2">
      <c r="A4" t="s">
        <v>10</v>
      </c>
    </row>
    <row r="5" spans="1:1" x14ac:dyDescent="0.2">
      <c r="A5" t="s">
        <v>12</v>
      </c>
    </row>
    <row r="7" spans="1:1" x14ac:dyDescent="0.2">
      <c r="A7" s="2" t="s">
        <v>3</v>
      </c>
    </row>
    <row r="8" spans="1:1" x14ac:dyDescent="0.2">
      <c r="A8" t="s">
        <v>8</v>
      </c>
    </row>
    <row r="9" spans="1:1" x14ac:dyDescent="0.2">
      <c r="A9" t="s">
        <v>4</v>
      </c>
    </row>
    <row r="10" spans="1:1" x14ac:dyDescent="0.2">
      <c r="A10" t="s">
        <v>5</v>
      </c>
    </row>
    <row r="11" spans="1:1" x14ac:dyDescent="0.2">
      <c r="A11" t="s">
        <v>6</v>
      </c>
    </row>
    <row r="12" spans="1:1" x14ac:dyDescent="0.2">
      <c r="A12" t="s">
        <v>7</v>
      </c>
    </row>
    <row r="14" spans="1:1" x14ac:dyDescent="0.2">
      <c r="A14" s="2" t="s">
        <v>17</v>
      </c>
    </row>
    <row r="15" spans="1:1" x14ac:dyDescent="0.2">
      <c r="A15" t="s">
        <v>8</v>
      </c>
    </row>
    <row r="16" spans="1:1" x14ac:dyDescent="0.2">
      <c r="A16" s="5">
        <v>50000</v>
      </c>
    </row>
    <row r="17" spans="1:1" x14ac:dyDescent="0.2">
      <c r="A17" s="5">
        <v>25000</v>
      </c>
    </row>
    <row r="18" spans="1:1" x14ac:dyDescent="0.2">
      <c r="A18" s="5">
        <v>30000</v>
      </c>
    </row>
    <row r="20" spans="1:1" x14ac:dyDescent="0.2">
      <c r="A20" s="2" t="s">
        <v>17</v>
      </c>
    </row>
    <row r="21" spans="1:1" x14ac:dyDescent="0.2">
      <c r="A21" t="s">
        <v>8</v>
      </c>
    </row>
    <row r="22" spans="1:1" x14ac:dyDescent="0.2">
      <c r="A22" t="s">
        <v>89</v>
      </c>
    </row>
    <row r="23" spans="1:1" x14ac:dyDescent="0.2">
      <c r="A23" t="s">
        <v>91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143a543-edee-49dc-bd20-22d7a8454e52}" enabled="0" method="" siteId="{3143a543-edee-49dc-bd20-22d7a8454e5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Instructions</vt:lpstr>
      <vt:lpstr>Coût Structure de financement</vt:lpstr>
      <vt:lpstr>Liste</vt:lpstr>
    </vt:vector>
  </TitlesOfParts>
  <Company>MAPAQ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MAPAQ5</dc:creator>
  <cp:lastModifiedBy>Marise Bélanger</cp:lastModifiedBy>
  <dcterms:created xsi:type="dcterms:W3CDTF">2024-09-20T13:06:45Z</dcterms:created>
  <dcterms:modified xsi:type="dcterms:W3CDTF">2024-09-26T18:26:26Z</dcterms:modified>
</cp:coreProperties>
</file>